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60" windowWidth="29400" windowHeight="18460" tabRatio="600" firstSheet="0" activeTab="0" autoFilterDateGrouping="1"/>
  </bookViews>
  <sheets>
    <sheet name="Blank Template" sheetId="1" state="visible" r:id="rId1"/>
    <sheet name="Completed Example" sheetId="2" state="visible" r:id="rId2"/>
    <sheet name="LIVE_Capability_Excel" sheetId="3" state="visible" r:id="rId3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name val="Inter"/>
      <b val="1"/>
      <color rgb="FFD8FF3A"/>
      <sz val="36"/>
    </font>
    <font>
      <name val="Calibri"/>
      <family val="2"/>
      <b val="1"/>
      <color rgb="FFF3F5F7"/>
      <sz val="18"/>
    </font>
    <font>
      <name val="Calibri"/>
      <family val="2"/>
      <b val="1"/>
      <color rgb="FFB8C0CC"/>
      <sz val="9"/>
    </font>
    <font>
      <name val="Calibri"/>
      <family val="2"/>
      <color rgb="FF08101A"/>
      <sz val="10"/>
    </font>
    <font>
      <name val="Calibri"/>
      <family val="2"/>
      <b val="1"/>
      <color rgb="FF08101A"/>
      <sz val="10"/>
    </font>
    <font>
      <name val="Calibri"/>
      <family val="2"/>
      <b val="1"/>
      <color rgb="FF08101A"/>
      <sz val="8"/>
    </font>
    <font>
      <name val="Calibri"/>
      <family val="2"/>
      <color rgb="FF08101A"/>
      <sz val="11"/>
    </font>
    <font>
      <name val="Calibri"/>
      <family val="2"/>
      <b val="1"/>
      <color rgb="FF08101A"/>
      <sz val="9"/>
    </font>
    <font>
      <name val="Calibri"/>
      <family val="2"/>
      <color rgb="FF6B7890"/>
      <sz val="10"/>
    </font>
    <font>
      <name val="Calibri"/>
      <family val="2"/>
      <color rgb="FF6B7890"/>
      <sz val="9"/>
    </font>
    <font>
      <name val="Calibri"/>
      <family val="2"/>
      <b val="1"/>
      <color rgb="FFD8FF3A"/>
      <sz val="9"/>
    </font>
    <font>
      <name val="Calibri"/>
      <family val="2"/>
      <b val="1"/>
      <i val="1"/>
      <color rgb="FF6B7890"/>
      <sz val="11"/>
    </font>
    <font>
      <name val="Calibri"/>
      <family val="2"/>
      <b val="1"/>
      <color rgb="FF08101A"/>
      <sz val="12"/>
    </font>
    <font>
      <name val="Calibri"/>
      <family val="2"/>
      <i val="1"/>
      <color rgb="FF6B7890"/>
      <sz val="8"/>
    </font>
    <font>
      <name val="Calibri"/>
      <family val="2"/>
      <color rgb="FFB8C0CC"/>
      <sz val="10"/>
    </font>
    <font>
      <name val="Calibri"/>
      <family val="2"/>
      <b val="1"/>
      <color rgb="FFB8C0CC"/>
      <sz val="10"/>
    </font>
    <font>
      <name val="Calibri"/>
      <family val="2"/>
      <color rgb="FFB8C0CC"/>
      <sz val="9"/>
    </font>
    <font>
      <name val="Calibri"/>
      <family val="2"/>
      <b val="1"/>
      <color rgb="FF08101A"/>
      <sz val="11"/>
    </font>
    <font>
      <name val="Calibri"/>
      <family val="2"/>
      <b val="1"/>
      <sz val="11"/>
    </font>
    <font>
      <name val="Calibri"/>
      <family val="2"/>
      <color rgb="FFC4E734"/>
      <sz val="11"/>
      <scheme val="minor"/>
    </font>
    <font>
      <name val="Calibri (Body)"/>
      <b val="1"/>
      <color rgb="FFC4E734"/>
      <sz val="11"/>
    </font>
    <font>
      <name val="Calibri (Body)"/>
      <color rgb="FFC4E734"/>
      <sz val="11"/>
    </font>
  </fonts>
  <fills count="11">
    <fill>
      <patternFill/>
    </fill>
    <fill>
      <patternFill patternType="gray125"/>
    </fill>
    <fill>
      <patternFill patternType="solid">
        <fgColor rgb="FF08101A"/>
      </patternFill>
    </fill>
    <fill>
      <patternFill patternType="solid">
        <fgColor rgb="FFD8FF3A"/>
      </patternFill>
    </fill>
    <fill>
      <patternFill patternType="solid">
        <fgColor rgb="FFFFFFFF"/>
      </patternFill>
    </fill>
    <fill>
      <patternFill patternType="solid">
        <fgColor rgb="FFF8F9FB"/>
      </patternFill>
    </fill>
    <fill>
      <patternFill patternType="solid">
        <fgColor rgb="FFEEF1F5"/>
      </patternFill>
    </fill>
    <fill>
      <patternFill patternType="solid">
        <fgColor rgb="FFF3F5F7"/>
      </patternFill>
    </fill>
    <fill>
      <patternFill patternType="solid">
        <fgColor rgb="FFC8F0C8"/>
      </patternFill>
    </fill>
    <fill>
      <patternFill patternType="solid">
        <fgColor rgb="FFC6EFCE"/>
        <bgColor rgb="FFC6EFCE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1D9E0"/>
      </bottom>
      <diagonal/>
    </border>
    <border>
      <left/>
      <right/>
      <top/>
      <bottom style="thin">
        <color rgb="FFD8FF3A"/>
      </bottom>
      <diagonal/>
    </border>
    <border>
      <left/>
      <right/>
      <top style="medium">
        <color rgb="FFD8FF3A"/>
      </top>
      <bottom/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right"/>
    </xf>
    <xf numFmtId="0" fontId="5" fillId="3" borderId="0" applyAlignment="1" pivotButton="0" quotePrefix="0" xfId="0">
      <alignment horizontal="right" vertical="center"/>
    </xf>
    <xf numFmtId="0" fontId="0" fillId="4" borderId="0" pivotButton="0" quotePrefix="0" xfId="0"/>
    <xf numFmtId="0" fontId="6" fillId="4" borderId="0" applyAlignment="1" pivotButton="0" quotePrefix="0" xfId="0">
      <alignment horizontal="left" vertical="center"/>
    </xf>
    <xf numFmtId="0" fontId="7" fillId="4" borderId="0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/>
    </xf>
    <xf numFmtId="0" fontId="0" fillId="5" borderId="0" pivotButton="0" quotePrefix="0" xfId="0"/>
    <xf numFmtId="0" fontId="8" fillId="6" borderId="0" applyAlignment="1" pivotButton="0" quotePrefix="0" xfId="0">
      <alignment horizontal="left" vertical="top"/>
    </xf>
    <xf numFmtId="0" fontId="11" fillId="2" borderId="0" applyAlignment="1" pivotButton="0" quotePrefix="0" xfId="0">
      <alignment horizontal="left" vertical="center"/>
    </xf>
    <xf numFmtId="0" fontId="12" fillId="5" borderId="0" applyAlignment="1" pivotButton="0" quotePrefix="0" xfId="0">
      <alignment horizontal="left" vertical="center"/>
    </xf>
    <xf numFmtId="0" fontId="0" fillId="7" borderId="0" pivotButton="0" quotePrefix="0" xfId="0"/>
    <xf numFmtId="0" fontId="5" fillId="5" borderId="0" applyAlignment="1" pivotButton="0" quotePrefix="0" xfId="0">
      <alignment horizontal="left" vertical="center"/>
    </xf>
    <xf numFmtId="0" fontId="13" fillId="4" borderId="0" applyAlignment="1" pivotButton="0" quotePrefix="0" xfId="0">
      <alignment horizontal="left" vertical="center"/>
    </xf>
    <xf numFmtId="0" fontId="14" fillId="4" borderId="0" applyAlignment="1" pivotButton="0" quotePrefix="0" xfId="0">
      <alignment horizontal="left" vertical="center" wrapText="1"/>
    </xf>
    <xf numFmtId="0" fontId="18" fillId="4" borderId="0" applyAlignment="1" pivotButton="0" quotePrefix="0" xfId="0">
      <alignment horizontal="left" vertical="center"/>
    </xf>
    <xf numFmtId="0" fontId="13" fillId="8" borderId="0" applyAlignment="1" pivotButton="0" quotePrefix="0" xfId="0">
      <alignment horizontal="left" vertical="center"/>
    </xf>
    <xf numFmtId="0" fontId="8" fillId="5" borderId="2" applyAlignment="1" pivotButton="0" quotePrefix="0" xfId="0">
      <alignment horizontal="left" vertical="center" indent="1"/>
    </xf>
    <xf numFmtId="0" fontId="0" fillId="0" borderId="2" pivotButton="0" quotePrefix="0" xfId="0"/>
    <xf numFmtId="0" fontId="10" fillId="5" borderId="2" applyAlignment="1" pivotButton="0" quotePrefix="0" xfId="0">
      <alignment horizontal="left" vertical="center"/>
    </xf>
    <xf numFmtId="0" fontId="17" fillId="2" borderId="0" applyAlignment="1" pivotButton="0" quotePrefix="0" xfId="0">
      <alignment horizontal="left" vertical="center"/>
    </xf>
    <xf numFmtId="0" fontId="0" fillId="0" borderId="0" pivotButton="0" quotePrefix="0" xfId="0"/>
    <xf numFmtId="0" fontId="2" fillId="2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4" fillId="3" borderId="0" applyAlignment="1" pivotButton="0" quotePrefix="0" xfId="0">
      <alignment horizontal="left" vertical="center" indent="1"/>
    </xf>
    <xf numFmtId="0" fontId="15" fillId="2" borderId="3" applyAlignment="1" pivotButton="0" quotePrefix="0" xfId="0">
      <alignment horizontal="left" vertical="center"/>
    </xf>
    <xf numFmtId="0" fontId="0" fillId="0" borderId="3" pivotButton="0" quotePrefix="0" xfId="0"/>
    <xf numFmtId="0" fontId="9" fillId="6" borderId="0" applyAlignment="1" pivotButton="0" quotePrefix="0" xfId="0">
      <alignment horizontal="left" vertical="center" wrapText="1"/>
    </xf>
    <xf numFmtId="0" fontId="16" fillId="2" borderId="3" applyAlignment="1" pivotButton="0" quotePrefix="0" xfId="0">
      <alignment horizontal="right" vertical="center"/>
    </xf>
    <xf numFmtId="0" fontId="17" fillId="2" borderId="0" applyAlignment="1" pivotButton="0" quotePrefix="0" xfId="0">
      <alignment horizontal="right" vertical="center"/>
    </xf>
    <xf numFmtId="0" fontId="19" fillId="0" borderId="0" pivotButton="0" quotePrefix="0" xfId="0"/>
    <xf numFmtId="0" fontId="19" fillId="9" borderId="0" applyAlignment="1" pivotButton="0" quotePrefix="0" xfId="0">
      <alignment horizontal="center"/>
    </xf>
    <xf numFmtId="0" fontId="20" fillId="10" borderId="0" pivotButton="0" quotePrefix="0" xfId="0"/>
    <xf numFmtId="0" fontId="0" fillId="0" borderId="0" applyAlignment="1" pivotButton="0" quotePrefix="0" xfId="0">
      <alignment horizontal="center"/>
    </xf>
    <xf numFmtId="0" fontId="21" fillId="10" borderId="0" pivotButton="0" quotePrefix="0" xfId="0"/>
    <xf numFmtId="0" fontId="22" fillId="10" borderId="0" pivotButton="0" quotePrefix="0" xfId="0"/>
  </cellXfs>
  <cellStyles count="1">
    <cellStyle name="Normal" xfId="0" builtinId="0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en-GB"/>
              <a:t>Process Capability (LIVE – Excel Desktop Only)</a:t>
            </a:r>
          </a:p>
        </rich>
      </tx>
      <overlay val="1"/>
    </title>
    <plotArea>
      <layout>
        <manualLayout>
          <layoutTarget val="inner"/>
          <xMode val="edge"/>
          <yMode val="edge"/>
          <wMode val="factor"/>
          <hMode val="factor"/>
          <x val="0.02048417132216015"/>
          <y val="0.05174074074074074"/>
          <w val="0.8342644320297952"/>
          <h val="0.8965185185185185"/>
        </manualLayout>
      </layout>
      <scatterChart>
        <scatterStyle val="lineMarker"/>
        <varyColors val="1"/>
        <ser>
          <idx val="0"/>
          <order val="0"/>
          <tx>
            <v>Normal Distribution</v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xVal>
            <numRef>
              <f>LIVE_Capability_Excel!$C$5:$C$65</f>
              <numCache>
                <formatCode>General</formatCode>
                <ptCount val="61"/>
                <pt idx="0">
                  <v>1.510082469030056</v>
                </pt>
                <pt idx="1">
                  <v>1.525965586981676</v>
                </pt>
                <pt idx="2">
                  <v>1.541848704933295</v>
                </pt>
                <pt idx="3">
                  <v>1.557731822884915</v>
                </pt>
                <pt idx="4">
                  <v>1.573614940836535</v>
                </pt>
                <pt idx="5">
                  <v>1.589498058788154</v>
                </pt>
                <pt idx="6">
                  <v>1.605381176739774</v>
                </pt>
                <pt idx="7">
                  <v>1.621264294691394</v>
                </pt>
                <pt idx="8">
                  <v>1.637147412643013</v>
                </pt>
                <pt idx="9">
                  <v>1.653030530594633</v>
                </pt>
                <pt idx="10">
                  <v>1.668913648546253</v>
                </pt>
                <pt idx="11">
                  <v>1.684796766497872</v>
                </pt>
                <pt idx="12">
                  <v>1.700679884449492</v>
                </pt>
                <pt idx="13">
                  <v>1.716563002401112</v>
                </pt>
                <pt idx="14">
                  <v>1.732446120352731</v>
                </pt>
                <pt idx="15">
                  <v>1.748329238304351</v>
                </pt>
                <pt idx="16">
                  <v>1.764212356255971</v>
                </pt>
                <pt idx="17">
                  <v>1.780095474207591</v>
                </pt>
                <pt idx="18">
                  <v>1.79597859215921</v>
                </pt>
                <pt idx="19">
                  <v>1.81186171011083</v>
                </pt>
                <pt idx="20">
                  <v>1.82774482806245</v>
                </pt>
                <pt idx="21">
                  <v>1.843627946014069</v>
                </pt>
                <pt idx="22">
                  <v>1.859511063965689</v>
                </pt>
                <pt idx="23">
                  <v>1.875394181917309</v>
                </pt>
                <pt idx="24">
                  <v>1.891277299868928</v>
                </pt>
                <pt idx="25">
                  <v>1.907160417820548</v>
                </pt>
                <pt idx="26">
                  <v>1.923043535772168</v>
                </pt>
                <pt idx="27">
                  <v>1.938926653723787</v>
                </pt>
                <pt idx="28">
                  <v>1.954809771675407</v>
                </pt>
                <pt idx="29">
                  <v>1.970692889627027</v>
                </pt>
                <pt idx="30">
                  <v>1.986576007578646</v>
                </pt>
                <pt idx="31">
                  <v>2.002459125530266</v>
                </pt>
                <pt idx="32">
                  <v>2.018342243481885</v>
                </pt>
                <pt idx="33">
                  <v>2.034225361433505</v>
                </pt>
                <pt idx="34">
                  <v>2.050108479385125</v>
                </pt>
                <pt idx="35">
                  <v>2.065991597336744</v>
                </pt>
                <pt idx="36">
                  <v>2.081874715288364</v>
                </pt>
                <pt idx="37">
                  <v>2.097757833239984</v>
                </pt>
                <pt idx="38">
                  <v>2.113640951191603</v>
                </pt>
                <pt idx="39">
                  <v>2.129524069143223</v>
                </pt>
                <pt idx="40">
                  <v>2.145407187094843</v>
                </pt>
                <pt idx="41">
                  <v>2.161290305046462</v>
                </pt>
                <pt idx="42">
                  <v>2.177173422998082</v>
                </pt>
                <pt idx="43">
                  <v>2.193056540949702</v>
                </pt>
                <pt idx="44">
                  <v>2.208939658901321</v>
                </pt>
                <pt idx="45">
                  <v>2.224822776852941</v>
                </pt>
                <pt idx="46">
                  <v>2.240705894804561</v>
                </pt>
                <pt idx="47">
                  <v>2.256589012756181</v>
                </pt>
                <pt idx="48">
                  <v>2.2724721307078</v>
                </pt>
                <pt idx="49">
                  <v>2.28835524865942</v>
                </pt>
                <pt idx="50">
                  <v>2.30423836661104</v>
                </pt>
                <pt idx="51">
                  <v>2.320121484562659</v>
                </pt>
                <pt idx="52">
                  <v>2.336004602514279</v>
                </pt>
                <pt idx="53">
                  <v>2.351887720465899</v>
                </pt>
                <pt idx="54">
                  <v>2.367770838417518</v>
                </pt>
                <pt idx="55">
                  <v>2.383653956369138</v>
                </pt>
                <pt idx="56">
                  <v>2.399537074320758</v>
                </pt>
                <pt idx="57">
                  <v>2.415420192272377</v>
                </pt>
                <pt idx="58">
                  <v>2.431303310223997</v>
                </pt>
                <pt idx="59">
                  <v>2.447186428175617</v>
                </pt>
                <pt idx="60">
                  <v>2.463069546127236</v>
                </pt>
              </numCache>
            </numRef>
          </xVal>
          <yVal>
            <numRef>
              <f>LIVE_Capability_Excel!$D$5:$D$65</f>
              <numCache>
                <formatCode>General</formatCode>
                <ptCount val="61"/>
                <pt idx="0">
                  <v>0.2549890479813005</v>
                </pt>
                <pt idx="1">
                  <v>0.2924480737355953</v>
                </pt>
                <pt idx="2">
                  <v>0.333732246277134</v>
                </pt>
                <pt idx="3">
                  <v>0.3789393857939402</v>
                </pt>
                <pt idx="4">
                  <v>0.4281180029457913</v>
                </pt>
                <pt idx="5">
                  <v>0.4812595977456691</v>
                </pt>
                <pt idx="6">
                  <v>0.5382914545010871</v>
                </pt>
                <pt idx="7">
                  <v>0.5990702263055742</v>
                </pt>
                <pt idx="8">
                  <v>0.6633766104633385</v>
                </pt>
                <pt idx="9">
                  <v>0.7309114123658733</v>
                </pt>
                <pt idx="10">
                  <v>0.801293278480668</v>
                </pt>
                <pt idx="11">
                  <v>0.8740583485592688</v>
                </pt>
                <pt idx="12">
                  <v>0.9486620328643307</v>
                </pt>
                <pt idx="13">
                  <v>1.02448306280589</v>
                </pt>
                <pt idx="14">
                  <v>1.100829894268617</v>
                </pt>
                <pt idx="15">
                  <v>1.176949464250598</v>
                </pt>
                <pt idx="16">
                  <v>1.252038216056557</v>
                </pt>
                <pt idx="17">
                  <v>1.325255219619653</v>
                </pt>
                <pt idx="18">
                  <v>1.395737125433902</v>
                </pt>
                <pt idx="19">
                  <v>1.462614607189031</v>
                </pt>
                <pt idx="20">
                  <v>1.525029873678642</v>
                </pt>
                <pt idx="21">
                  <v>1.582154768878378</v>
                </pt>
                <pt idx="22">
                  <v>1.6332089338154</v>
                </pt>
                <pt idx="23">
                  <v>1.677477477877483</v>
                </pt>
                <pt idx="24">
                  <v>1.714327602599222</v>
                </pt>
                <pt idx="25">
                  <v>1.743223638777407</v>
                </pt>
                <pt idx="26">
                  <v>1.76373999797483</v>
                </pt>
                <pt idx="27">
                  <v>1.775571600907055</v>
                </pt>
                <pt idx="28">
                  <v>1.778541425604495</v>
                </pt>
                <pt idx="29">
                  <v>1.772604914334676</v>
                </pt>
                <pt idx="30">
                  <v>1.757851085947205</v>
                </pt>
                <pt idx="31">
                  <v>1.734500314829984</v>
                </pt>
                <pt idx="32">
                  <v>1.702898853929413</v>
                </pt>
                <pt idx="33">
                  <v>1.663510292084615</v>
                </pt>
                <pt idx="34">
                  <v>1.616904240240478</v>
                </pt>
                <pt idx="35">
                  <v>1.563742632382155</v>
                </pt>
                <pt idx="36">
                  <v>1.504764101424458</v>
                </pt>
                <pt idx="37">
                  <v>1.440766944844714</v>
                </pt>
                <pt idx="38">
                  <v>1.372591227661066</v>
                </pt>
                <pt idx="39">
                  <v>1.301100580642712</v>
                </pt>
                <pt idx="40">
                  <v>1.227164239734142</v>
                </pt>
                <pt idx="41">
                  <v>1.151639839991423</v>
                </pt>
                <pt idx="42">
                  <v>1.075357426225663</v>
                </pt>
                <pt idx="43">
                  <v>0.9991050761700191</v>
                </pt>
                <pt idx="44">
                  <v>0.9236164540517826</v>
                </pt>
                <pt idx="45">
                  <v>0.8495605270271288</v>
                </pt>
                <pt idx="46">
                  <v>0.7775335882018504</v>
                </pt>
                <pt idx="47">
                  <v>0.7080536419786282</v>
                </pt>
                <pt idx="48">
                  <v>0.6415571239793235</v>
                </pt>
                <pt idx="49">
                  <v>0.5783978520323588</v>
                </pt>
                <pt idx="50">
                  <v>0.5188480393056346</v>
                </pt>
                <pt idx="51">
                  <v>0.4631011475065276</v>
                </pt>
                <pt idx="52">
                  <v>0.4112763183135046</v>
                </pt>
                <pt idx="53">
                  <v>0.3634240952577434</v>
                </pt>
                <pt idx="54">
                  <v>0.3195331358544375</v>
                </pt>
                <pt idx="55">
                  <v>0.279537614000498</v>
                </pt>
                <pt idx="56">
                  <v>0.2433250241179781</v>
                </pt>
                <pt idx="57">
                  <v>0.2107441194683463</v>
                </pt>
                <pt idx="58">
                  <v>0.1816127454899878</v>
                </pt>
                <pt idx="59">
                  <v>0.1557253628101138</v>
                </pt>
                <pt idx="60">
                  <v>0.1328600916556776</v>
                </pt>
              </numCache>
            </numRef>
          </yVal>
          <smooth val="1"/>
        </ser>
        <ser>
          <idx val="1"/>
          <order val="1"/>
          <tx>
            <v>LSL</v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xVal>
            <numRef>
              <f>LIVE_Capability_Excel!$F$5:$F$6</f>
              <numCache>
                <formatCode>General</formatCode>
                <ptCount val="2"/>
                <pt idx="0">
                  <v>1</v>
                </pt>
                <pt idx="1">
                  <v>1</v>
                </pt>
              </numCache>
            </numRef>
          </xVal>
          <yVal>
            <numRef>
              <f>LIVE_Capability_Excel!$G$5:$G$6</f>
              <numCache>
                <formatCode>General</formatCode>
                <ptCount val="2"/>
                <pt idx="0">
                  <v>0</v>
                </pt>
                <pt idx="1">
                  <v>1.778541425604495</v>
                </pt>
              </numCache>
            </numRef>
          </yVal>
          <smooth val="1"/>
        </ser>
        <ser>
          <idx val="2"/>
          <order val="2"/>
          <tx>
            <v>USL</v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xVal>
            <numRef>
              <f>LIVE_Capability_Excel!$F$8:$F$9</f>
              <numCache>
                <formatCode>General</formatCode>
                <ptCount val="2"/>
                <pt idx="0">
                  <v>3</v>
                </pt>
                <pt idx="1">
                  <v>3</v>
                </pt>
              </numCache>
            </numRef>
          </xVal>
          <yVal>
            <numRef>
              <f>LIVE_Capability_Excel!$G$8:$G$9</f>
              <numCache>
                <formatCode>General</formatCode>
                <ptCount val="2"/>
                <pt idx="0">
                  <v>0</v>
                </pt>
                <pt idx="1">
                  <v>1.778541425604495</v>
                </pt>
              </numCache>
            </numRef>
          </y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axId val="10"/>
        <axId val="20"/>
      </scatterChart>
      <valAx>
        <axId val="10"/>
        <scaling>
          <orientation val="minMax"/>
        </scaling>
        <delete val="1"/>
        <axPos val="b"/>
        <title>
          <tx>
            <rich>
              <a:bodyPr/>
              <a:lstStyle/>
              <a:p>
                <a:pPr>
                  <a:defRPr/>
                </a:pPr>
                <a:r>
                  <a:rPr lang="en-GB"/>
                  <a:t>Response Time (Days)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20"/>
        <crosses val="autoZero"/>
        <crossBetween val="midCat"/>
      </valAx>
      <valAx>
        <axId val="20"/>
        <scaling>
          <orientation val="minMax"/>
        </scaling>
        <delete val="1"/>
        <axPos val="l"/>
        <title>
          <tx>
            <rich>
              <a:bodyPr/>
              <a:lstStyle/>
              <a:p>
                <a:pPr>
                  <a:defRPr/>
                </a:pPr>
                <a:r>
                  <a:rPr lang="en-GB"/>
                  <a:t>Probability Density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"/>
        <crosses val="autoZero"/>
        <crossBetween val="midCat"/>
      </valAx>
    </plotArea>
    <legend>
      <legendPos val="r"/>
      <layout>
        <manualLayout>
          <xMode val="edge"/>
          <yMode val="edge"/>
          <wMode val="factor"/>
          <hMode val="factor"/>
          <x val="0.8589935336295254"/>
          <y val="0.1983777777777778"/>
          <w val="0.1298332820129328"/>
          <h val="0.5844292592592593"/>
        </manualLayout>
      </layout>
      <overlay val="1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14</row>
      <rowOff>165100</rowOff>
    </from>
    <ext cx="68199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tabSelected="1" workbookViewId="0">
      <selection activeCell="A1" sqref="A1"/>
    </sheetView>
  </sheetViews>
  <sheetFormatPr baseColWidth="10" defaultColWidth="8.83203125" defaultRowHeight="15"/>
  <cols>
    <col width="32" customWidth="1" style="22" min="1" max="1"/>
    <col width="20" customWidth="1" style="22" min="2" max="2"/>
    <col width="23.1640625" customWidth="1" style="22" min="3" max="3"/>
    <col width="24.1640625" customWidth="1" style="22" min="5" max="5"/>
    <col width="41.83203125" customWidth="1" style="22" min="6" max="6"/>
  </cols>
  <sheetData>
    <row r="1" ht="69.25" customHeight="1" s="22">
      <c r="A1" s="1" t="inlineStr">
        <is>
          <t>SH</t>
        </is>
      </c>
      <c r="B1" s="23" t="inlineStr">
        <is>
          <t>SIMPLICITYHUB™ PROCESS CAPABILITY CALCULATOR</t>
        </is>
      </c>
      <c r="F1" s="2" t="inlineStr">
        <is>
          <t>PRACTICAL TEMPLATE</t>
        </is>
      </c>
    </row>
    <row r="2" ht="29.25" customHeight="1" s="22">
      <c r="A2" s="26" t="inlineStr">
        <is>
          <t>Enter your process data to calculate Cp, Cpk and sigma level.</t>
        </is>
      </c>
      <c r="F2" s="3" t="inlineStr">
        <is>
          <t>PROCESS CAPABILITY CALCULATOR</t>
        </is>
      </c>
    </row>
    <row r="3" ht="8" customHeight="1" s="22">
      <c r="A3" s="4" t="n"/>
      <c r="B3" s="4" t="n"/>
      <c r="C3" s="4" t="n"/>
      <c r="D3" s="4" t="n"/>
      <c r="E3" s="4" t="n"/>
      <c r="F3" s="4" t="n"/>
    </row>
    <row r="4" ht="18.75" customHeight="1" s="22">
      <c r="A4" s="5" t="inlineStr">
        <is>
          <t>PROJECT TITLE</t>
        </is>
      </c>
      <c r="B4" s="5" t="inlineStr">
        <is>
          <t>PROJECT OWNER</t>
        </is>
      </c>
      <c r="C4" s="5" t="inlineStr">
        <is>
          <t>SPONSOR</t>
        </is>
      </c>
      <c r="D4" s="5" t="inlineStr">
        <is>
          <t>VERSION</t>
        </is>
      </c>
      <c r="E4" s="5" t="inlineStr">
        <is>
          <t>DATE</t>
        </is>
      </c>
      <c r="F4" s="5" t="inlineStr">
        <is>
          <t>UPDATED BY</t>
        </is>
      </c>
    </row>
    <row r="5" ht="29.25" customHeight="1" s="22">
      <c r="A5" s="6" t="n"/>
      <c r="B5" s="6" t="n"/>
      <c r="C5" s="6" t="n"/>
      <c r="D5" s="6" t="inlineStr">
        <is>
          <t>1.0</t>
        </is>
      </c>
      <c r="E5" s="6" t="n"/>
      <c r="F5" s="6" t="n"/>
    </row>
    <row r="6" ht="29.25" customHeight="1" s="22">
      <c r="A6" s="7" t="inlineStr">
        <is>
          <t>BUSINESS AREA</t>
        </is>
      </c>
      <c r="B6" s="24" t="n"/>
      <c r="C6" s="25" t="n"/>
      <c r="D6" s="25" t="n"/>
      <c r="E6" s="25" t="n"/>
      <c r="F6" s="25" t="n"/>
    </row>
    <row r="7" ht="8" customHeight="1" s="22">
      <c r="A7" s="8" t="n"/>
      <c r="B7" s="8" t="n"/>
      <c r="C7" s="8" t="n"/>
      <c r="D7" s="8" t="n"/>
      <c r="E7" s="8" t="n"/>
      <c r="F7" s="8" t="n"/>
    </row>
    <row r="8" ht="48" customHeight="1" s="22">
      <c r="A8" s="9" t="inlineStr">
        <is>
          <t>WHAT IS PROCESS CAPABILITY CALCULATOR?</t>
        </is>
      </c>
      <c r="B8" s="29" t="inlineStr">
        <is>
          <t>Process capability indices measure how well a process performs relative to its specification limits. Cp measures the spread; Cpk measures both spread and centring. A Cpk ≥ 1.33 indicates a capable process.</t>
        </is>
      </c>
    </row>
    <row r="9" ht="8" customHeight="1" s="22"/>
    <row r="10" ht="26.75" customHeight="1" s="22">
      <c r="A10" s="18" t="inlineStr">
        <is>
          <t>INPUTS</t>
        </is>
      </c>
      <c r="B10" s="19" t="n"/>
      <c r="C10" s="19" t="n"/>
      <c r="D10" s="20" t="inlineStr">
        <is>
          <t>Enter process data</t>
        </is>
      </c>
      <c r="E10" s="19" t="n"/>
      <c r="F10" s="19" t="n"/>
    </row>
    <row r="11" ht="26.75" customHeight="1" s="22">
      <c r="A11" s="10" t="inlineStr">
        <is>
          <t>Metric name</t>
        </is>
      </c>
      <c r="B11" s="11" t="n"/>
    </row>
    <row r="12" ht="26.75" customHeight="1" s="22">
      <c r="A12" s="10" t="inlineStr">
        <is>
          <t>Unit</t>
        </is>
      </c>
      <c r="B12" s="11" t="n"/>
    </row>
    <row r="13" ht="26.75" customHeight="1" s="22">
      <c r="A13" s="10" t="inlineStr">
        <is>
          <t>Upper Specification Limit (USL)</t>
        </is>
      </c>
      <c r="B13" s="11" t="n"/>
    </row>
    <row r="14" ht="26.75" customHeight="1" s="22">
      <c r="A14" s="10" t="inlineStr">
        <is>
          <t>Lower Specification Limit (LSL)</t>
        </is>
      </c>
      <c r="B14" s="11" t="n"/>
    </row>
    <row r="15" ht="26.75" customHeight="1" s="22">
      <c r="A15" s="10" t="inlineStr">
        <is>
          <t>Process Mean (X̄)</t>
        </is>
      </c>
      <c r="B15" s="11" t="n"/>
    </row>
    <row r="16" ht="26.75" customHeight="1" s="22">
      <c r="A16" s="10" t="inlineStr">
        <is>
          <t>Standard Deviation (s)</t>
        </is>
      </c>
      <c r="B16" s="11" t="n"/>
    </row>
    <row r="17" ht="26.75" customHeight="1" s="22">
      <c r="A17" s="10" t="inlineStr">
        <is>
          <t>Sample size (n)</t>
        </is>
      </c>
      <c r="B17" s="11" t="n"/>
    </row>
    <row r="18" ht="8" customHeight="1" s="22">
      <c r="A18" s="12" t="n"/>
      <c r="B18" s="12" t="n"/>
      <c r="C18" s="12" t="n"/>
      <c r="D18" s="12" t="n"/>
      <c r="E18" s="12" t="n"/>
      <c r="F18" s="12" t="n"/>
    </row>
    <row r="19" ht="26.75" customHeight="1" s="22">
      <c r="A19" s="18" t="inlineStr">
        <is>
          <t>CALCULATED RESULTS</t>
        </is>
      </c>
      <c r="B19" s="19" t="n"/>
      <c r="C19" s="19" t="n"/>
      <c r="D19" s="20" t="inlineStr">
        <is>
          <t>Enter inputs above to calculate</t>
        </is>
      </c>
      <c r="E19" s="19" t="n"/>
      <c r="F19" s="19" t="n"/>
    </row>
    <row r="20" ht="26.75" customHeight="1" s="22">
      <c r="A20" s="13" t="inlineStr">
        <is>
          <t>Cp (process spread ratio)</t>
        </is>
      </c>
      <c r="B20" s="14" t="inlineStr">
        <is>
          <t>—</t>
        </is>
      </c>
      <c r="C20" s="15" t="inlineStr">
        <is>
          <t>(USL - LSL) ÷ (6 × s)</t>
        </is>
      </c>
    </row>
    <row r="21" ht="26.75" customHeight="1" s="22">
      <c r="A21" s="13" t="inlineStr">
        <is>
          <t>Cpk (centred capability)</t>
        </is>
      </c>
      <c r="B21" s="14" t="inlineStr">
        <is>
          <t>—</t>
        </is>
      </c>
      <c r="C21" s="15" t="inlineStr">
        <is>
          <t>min((USL - X̄) ÷ 3s, (X̄ - LSL) ÷ 3s)</t>
        </is>
      </c>
    </row>
    <row r="22" ht="26.75" customHeight="1" s="22">
      <c r="A22" s="13" t="inlineStr">
        <is>
          <t>Cpu (upper capability)</t>
        </is>
      </c>
      <c r="B22" s="14" t="inlineStr">
        <is>
          <t>—</t>
        </is>
      </c>
      <c r="C22" s="15" t="inlineStr">
        <is>
          <t>(USL - X̄) ÷ (3 × s)</t>
        </is>
      </c>
    </row>
    <row r="23" ht="26.75" customHeight="1" s="22">
      <c r="A23" s="13" t="inlineStr">
        <is>
          <t>Cpl (lower capability)</t>
        </is>
      </c>
      <c r="B23" s="14" t="inlineStr">
        <is>
          <t>—</t>
        </is>
      </c>
      <c r="C23" s="15" t="inlineStr">
        <is>
          <t>(X̄ - LSL) ÷ (3 × s)</t>
        </is>
      </c>
    </row>
    <row r="24" ht="26.75" customHeight="1" s="22">
      <c r="A24" s="13" t="inlineStr">
        <is>
          <t>Sigma level</t>
        </is>
      </c>
      <c r="B24" s="14" t="inlineStr">
        <is>
          <t>—</t>
        </is>
      </c>
      <c r="C24" s="15" t="inlineStr">
        <is>
          <t>Cpk × 3</t>
        </is>
      </c>
    </row>
    <row r="25" ht="26.75" customHeight="1" s="22">
      <c r="A25" s="13" t="inlineStr">
        <is>
          <t>% within specification</t>
        </is>
      </c>
      <c r="B25" s="14" t="inlineStr">
        <is>
          <t>—</t>
        </is>
      </c>
      <c r="C25" s="15" t="inlineStr">
        <is>
          <t>Estimated from normal distribution</t>
        </is>
      </c>
    </row>
    <row r="26" ht="26.75" customHeight="1" s="22">
      <c r="A26" s="13" t="inlineStr">
        <is>
          <t>% outside specification</t>
        </is>
      </c>
      <c r="B26" s="14" t="inlineStr">
        <is>
          <t>—</t>
        </is>
      </c>
      <c r="C26" s="15" t="inlineStr">
        <is>
          <t>Above USL + below LSL</t>
        </is>
      </c>
    </row>
    <row r="27" ht="26.75" customHeight="1" s="22">
      <c r="A27" s="13" t="inlineStr">
        <is>
          <t>Assessment</t>
        </is>
      </c>
      <c r="B27" s="14" t="inlineStr">
        <is>
          <t>—</t>
        </is>
      </c>
      <c r="C27" s="15" t="inlineStr">
        <is>
          <t>Cpk &lt; 1.0 Incapable | 1.0–1.33 Marginal | ≥1.33 Capable | ≥1.67 World class</t>
        </is>
      </c>
    </row>
    <row r="28" ht="8" customHeight="1" s="22">
      <c r="A28" s="12" t="n"/>
      <c r="B28" s="12" t="n"/>
      <c r="C28" s="12" t="n"/>
      <c r="D28" s="12" t="n"/>
      <c r="E28" s="12" t="n"/>
      <c r="F28" s="12" t="n"/>
    </row>
    <row r="29" ht="8" customHeight="1" s="22">
      <c r="A29" s="12" t="n"/>
      <c r="B29" s="12" t="n"/>
      <c r="C29" s="12" t="n"/>
      <c r="D29" s="12" t="n"/>
      <c r="E29" s="12" t="n"/>
      <c r="F29" s="12" t="n"/>
    </row>
    <row r="30" ht="34.75" customHeight="1" s="22">
      <c r="A30" s="27" t="inlineStr">
        <is>
          <t>simplicityhub.co.uk</t>
        </is>
      </c>
      <c r="B30" s="28" t="n"/>
      <c r="C30" s="28" t="n"/>
      <c r="D30" s="30" t="inlineStr">
        <is>
          <t>Process Capability Calculator  |  PRACTICAL TEMPLATE</t>
        </is>
      </c>
      <c r="E30" s="28" t="n"/>
      <c r="F30" s="28" t="n"/>
    </row>
    <row r="31" ht="24" customHeight="1" s="22">
      <c r="A31" s="21" t="inlineStr">
        <is>
          <t>© 2026 SimplicityHub. All rights reserved. Unauthorised reproduction or distribution is prohibited.</t>
        </is>
      </c>
      <c r="E31" s="31" t="inlineStr">
        <is>
          <t>simplicityhub.co.uk/pages/terms.html</t>
        </is>
      </c>
    </row>
  </sheetData>
  <mergeCells count="12">
    <mergeCell ref="A10:C10"/>
    <mergeCell ref="D19:F19"/>
    <mergeCell ref="A19:C19"/>
    <mergeCell ref="A31:D31"/>
    <mergeCell ref="B1:E1"/>
    <mergeCell ref="B6:F6"/>
    <mergeCell ref="A2:E2"/>
    <mergeCell ref="A30:C30"/>
    <mergeCell ref="B8:F8"/>
    <mergeCell ref="D30:F30"/>
    <mergeCell ref="E31:F31"/>
    <mergeCell ref="D10:F10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10" defaultColWidth="8.83203125" defaultRowHeight="15"/>
  <cols>
    <col width="47.1640625" customWidth="1" style="22" min="1" max="1"/>
    <col width="20" customWidth="1" style="22" min="2" max="2"/>
    <col width="18.83203125" customWidth="1" style="22" min="3" max="3"/>
    <col width="29.1640625" customWidth="1" style="22" min="5" max="5"/>
    <col width="37.83203125" customWidth="1" style="22" min="6" max="6"/>
  </cols>
  <sheetData>
    <row r="1" ht="69.25" customHeight="1" s="22">
      <c r="A1" s="1" t="inlineStr">
        <is>
          <t>SH</t>
        </is>
      </c>
      <c r="B1" s="23" t="inlineStr">
        <is>
          <t>SIMPLICITYHUB™ PROCESS CAPABILITY CALCULATOR</t>
        </is>
      </c>
      <c r="F1" s="2" t="inlineStr">
        <is>
          <t>PRACTICAL TEMPLATE</t>
        </is>
      </c>
    </row>
    <row r="2" ht="29.25" customHeight="1" s="22">
      <c r="A2" s="26" t="inlineStr">
        <is>
          <t>Enter your process data to calculate Cp, Cpk and sigma level.</t>
        </is>
      </c>
      <c r="F2" s="3" t="inlineStr">
        <is>
          <t>PROCESS CAPABILITY CALCULATOR</t>
        </is>
      </c>
    </row>
    <row r="3" ht="8" customHeight="1" s="22">
      <c r="A3" s="4" t="n"/>
      <c r="B3" s="4" t="n"/>
      <c r="C3" s="4" t="n"/>
      <c r="D3" s="4" t="n"/>
      <c r="E3" s="4" t="n"/>
      <c r="F3" s="4" t="n"/>
    </row>
    <row r="4" ht="18.75" customHeight="1" s="22">
      <c r="A4" s="5" t="inlineStr">
        <is>
          <t>PROJECT TITLE</t>
        </is>
      </c>
      <c r="B4" s="5" t="inlineStr">
        <is>
          <t>PROJECT OWNER</t>
        </is>
      </c>
      <c r="C4" s="5" t="inlineStr">
        <is>
          <t>SPONSOR</t>
        </is>
      </c>
      <c r="D4" s="5" t="inlineStr">
        <is>
          <t>VERSION</t>
        </is>
      </c>
      <c r="E4" s="5" t="inlineStr">
        <is>
          <t>DATE</t>
        </is>
      </c>
      <c r="F4" s="5" t="inlineStr">
        <is>
          <t>UPDATED BY</t>
        </is>
      </c>
    </row>
    <row r="5" ht="29.25" customHeight="1" s="22">
      <c r="A5" s="6" t="inlineStr">
        <is>
          <t>Customer Complaint Response Time Reduction</t>
        </is>
      </c>
      <c r="B5" s="6" t="inlineStr">
        <is>
          <t>James Carter</t>
        </is>
      </c>
      <c r="C5" s="6" t="inlineStr">
        <is>
          <t>Sarah Mitchell</t>
        </is>
      </c>
      <c r="D5" s="6" t="inlineStr">
        <is>
          <t>1.0</t>
        </is>
      </c>
      <c r="E5" s="6" t="inlineStr">
        <is>
          <t>01 Apr 2026</t>
        </is>
      </c>
      <c r="F5" s="6" t="inlineStr">
        <is>
          <t>James Carter</t>
        </is>
      </c>
    </row>
    <row r="6" ht="29.25" customHeight="1" s="22">
      <c r="A6" s="7" t="inlineStr">
        <is>
          <t>BUSINESS AREA</t>
        </is>
      </c>
      <c r="B6" s="24" t="inlineStr">
        <is>
          <t>Customer Service</t>
        </is>
      </c>
      <c r="C6" s="25" t="n"/>
      <c r="D6" s="25" t="n"/>
      <c r="E6" s="25" t="n"/>
      <c r="F6" s="25" t="n"/>
    </row>
    <row r="7" ht="8" customHeight="1" s="22">
      <c r="A7" s="8" t="n"/>
      <c r="B7" s="8" t="n"/>
      <c r="C7" s="8" t="n"/>
      <c r="D7" s="8" t="n"/>
      <c r="E7" s="8" t="n"/>
      <c r="F7" s="8" t="n"/>
    </row>
    <row r="8" ht="48" customHeight="1" s="22">
      <c r="A8" s="9" t="inlineStr">
        <is>
          <t>WHAT IS PROCESS CAPABILITY CALCULATOR?</t>
        </is>
      </c>
      <c r="B8" s="29" t="inlineStr">
        <is>
          <t>Process capability indices measure how well a process performs relative to its specification limits. Cp measures the spread; Cpk measures both spread and centring. A Cpk ≥ 1.33 indicates a capable process.</t>
        </is>
      </c>
    </row>
    <row r="9" ht="8" customHeight="1" s="22"/>
    <row r="10" ht="26.75" customHeight="1" s="22">
      <c r="A10" s="18" t="inlineStr">
        <is>
          <t>INPUTS</t>
        </is>
      </c>
      <c r="B10" s="19" t="n"/>
      <c r="C10" s="19" t="n"/>
      <c r="D10" s="20" t="inlineStr">
        <is>
          <t>Enter process data</t>
        </is>
      </c>
      <c r="E10" s="19" t="n"/>
      <c r="F10" s="19" t="n"/>
    </row>
    <row r="11" ht="26.75" customHeight="1" s="22">
      <c r="A11" s="10" t="inlineStr">
        <is>
          <t>Metric name</t>
        </is>
      </c>
      <c r="B11" s="16" t="inlineStr">
        <is>
          <t>Complaint response time (post-improvement)</t>
        </is>
      </c>
    </row>
    <row r="12" ht="26.75" customHeight="1" s="22">
      <c r="A12" s="10" t="inlineStr">
        <is>
          <t>Unit</t>
        </is>
      </c>
      <c r="B12" s="16" t="inlineStr">
        <is>
          <t>Days</t>
        </is>
      </c>
    </row>
    <row r="13" ht="26.75" customHeight="1" s="22">
      <c r="A13" s="10" t="inlineStr">
        <is>
          <t>Upper Specification Limit (USL)</t>
        </is>
      </c>
      <c r="B13" s="16" t="inlineStr">
        <is>
          <t>3.0</t>
        </is>
      </c>
    </row>
    <row r="14" ht="26.75" customHeight="1" s="22">
      <c r="A14" s="10" t="inlineStr">
        <is>
          <t>Lower Specification Limit (LSL)</t>
        </is>
      </c>
      <c r="B14" s="16" t="inlineStr">
        <is>
          <t>1.0</t>
        </is>
      </c>
    </row>
    <row r="15" ht="26.75" customHeight="1" s="22">
      <c r="A15" s="10" t="inlineStr">
        <is>
          <t>Process Mean (X̄)</t>
        </is>
      </c>
      <c r="B15" s="16" t="inlineStr">
        <is>
          <t>2.0</t>
        </is>
      </c>
    </row>
    <row r="16" ht="26.75" customHeight="1" s="22">
      <c r="A16" s="10" t="inlineStr">
        <is>
          <t>Standard Deviation (s)</t>
        </is>
      </c>
      <c r="B16" s="16" t="inlineStr">
        <is>
          <t>0.25</t>
        </is>
      </c>
    </row>
    <row r="17" ht="26.75" customHeight="1" s="22">
      <c r="A17" s="10" t="inlineStr">
        <is>
          <t>Sample size (n)</t>
        </is>
      </c>
      <c r="B17" s="16" t="inlineStr">
        <is>
          <t>100</t>
        </is>
      </c>
    </row>
    <row r="18" ht="8" customHeight="1" s="22">
      <c r="A18" s="12" t="n"/>
      <c r="B18" s="12" t="n"/>
      <c r="C18" s="12" t="n"/>
      <c r="D18" s="12" t="n"/>
      <c r="E18" s="12" t="n"/>
      <c r="F18" s="12" t="n"/>
    </row>
    <row r="19" ht="26.75" customHeight="1" s="22">
      <c r="A19" s="18" t="inlineStr">
        <is>
          <t>CALCULATED RESULTS</t>
        </is>
      </c>
      <c r="B19" s="19" t="n"/>
      <c r="C19" s="19" t="n"/>
      <c r="D19" s="20" t="inlineStr">
        <is>
          <t>Assessment: Capable</t>
        </is>
      </c>
      <c r="E19" s="19" t="n"/>
      <c r="F19" s="19" t="n"/>
    </row>
    <row r="20" ht="26.75" customHeight="1" s="22">
      <c r="A20" s="13" t="inlineStr">
        <is>
          <t>Cp (process spread ratio)</t>
        </is>
      </c>
      <c r="B20" s="14" t="inlineStr">
        <is>
          <t>1.3333</t>
        </is>
      </c>
      <c r="C20" s="15" t="inlineStr">
        <is>
          <t>(USL - LSL) ÷ (6 × s)</t>
        </is>
      </c>
    </row>
    <row r="21" ht="26.75" customHeight="1" s="22">
      <c r="A21" s="13" t="inlineStr">
        <is>
          <t>Cpk (centred capability)</t>
        </is>
      </c>
      <c r="B21" s="14" t="inlineStr">
        <is>
          <t>1.3333</t>
        </is>
      </c>
      <c r="C21" s="15" t="inlineStr">
        <is>
          <t>min((USL - X̄) ÷ 3s, (X̄ - LSL) ÷ 3s)</t>
        </is>
      </c>
    </row>
    <row r="22" ht="26.75" customHeight="1" s="22">
      <c r="A22" s="13" t="inlineStr">
        <is>
          <t>Cpu (upper capability)</t>
        </is>
      </c>
      <c r="B22" s="14" t="inlineStr">
        <is>
          <t>1.3333</t>
        </is>
      </c>
      <c r="C22" s="15" t="inlineStr">
        <is>
          <t>(USL - X̄) ÷ (3 × s)</t>
        </is>
      </c>
    </row>
    <row r="23" ht="26.75" customHeight="1" s="22">
      <c r="A23" s="13" t="inlineStr">
        <is>
          <t>Cpl (lower capability)</t>
        </is>
      </c>
      <c r="B23" s="14" t="inlineStr">
        <is>
          <t>1.3333</t>
        </is>
      </c>
      <c r="C23" s="15" t="inlineStr">
        <is>
          <t>(X̄ - LSL) ÷ (3 × s)</t>
        </is>
      </c>
    </row>
    <row r="24" ht="26.75" customHeight="1" s="22">
      <c r="A24" s="13" t="inlineStr">
        <is>
          <t>Sigma level</t>
        </is>
      </c>
      <c r="B24" s="14" t="inlineStr">
        <is>
          <t>4.000σ</t>
        </is>
      </c>
      <c r="C24" s="15" t="inlineStr">
        <is>
          <t>Cpk × 3</t>
        </is>
      </c>
    </row>
    <row r="25" ht="26.75" customHeight="1" s="22">
      <c r="A25" s="13" t="inlineStr">
        <is>
          <t>% within specification</t>
        </is>
      </c>
      <c r="B25" s="14" t="inlineStr">
        <is>
          <t>99.994%</t>
        </is>
      </c>
      <c r="C25" s="15" t="inlineStr">
        <is>
          <t>Estimated from normal distribution</t>
        </is>
      </c>
    </row>
    <row r="26" ht="26.75" customHeight="1" s="22">
      <c r="A26" s="13" t="inlineStr">
        <is>
          <t>% outside specification</t>
        </is>
      </c>
      <c r="B26" s="14" t="inlineStr">
        <is>
          <t>0.0063%</t>
        </is>
      </c>
      <c r="C26" s="15" t="inlineStr">
        <is>
          <t>Above USL + below LSL</t>
        </is>
      </c>
    </row>
    <row r="27" ht="26.75" customHeight="1" s="22">
      <c r="A27" s="13" t="inlineStr">
        <is>
          <t>Assessment</t>
        </is>
      </c>
      <c r="B27" s="17" t="inlineStr">
        <is>
          <t>Capable</t>
        </is>
      </c>
      <c r="C27" s="15" t="inlineStr">
        <is>
          <t>Cpk &lt; 1.0 Incapable | 1.0–1.33 Marginal | ≥1.33 Capable | ≥1.67 World class</t>
        </is>
      </c>
    </row>
    <row r="28" ht="8" customHeight="1" s="22">
      <c r="A28" s="12" t="n"/>
      <c r="B28" s="12" t="n"/>
      <c r="C28" s="12" t="n"/>
      <c r="D28" s="12" t="n"/>
      <c r="E28" s="12" t="n"/>
      <c r="F28" s="12" t="n"/>
    </row>
    <row r="29" ht="8" customHeight="1" s="22">
      <c r="A29" s="12" t="n"/>
      <c r="B29" s="12" t="n"/>
      <c r="C29" s="12" t="n"/>
      <c r="D29" s="12" t="n"/>
      <c r="E29" s="12" t="n"/>
      <c r="F29" s="12" t="n"/>
    </row>
    <row r="30" ht="34.75" customHeight="1" s="22">
      <c r="A30" s="27" t="inlineStr">
        <is>
          <t>simplicityhub.co.uk</t>
        </is>
      </c>
      <c r="B30" s="28" t="n"/>
      <c r="C30" s="28" t="n"/>
      <c r="D30" s="30" t="inlineStr">
        <is>
          <t>Process Capability Calculator  |  PRACTICAL TEMPLATE</t>
        </is>
      </c>
      <c r="E30" s="28" t="n"/>
      <c r="F30" s="28" t="n"/>
    </row>
    <row r="31" ht="24" customHeight="1" s="22">
      <c r="A31" s="21" t="inlineStr">
        <is>
          <t>© 2026 SimplicityHub. All rights reserved. Unauthorised reproduction or distribution is prohibited.</t>
        </is>
      </c>
      <c r="E31" s="31" t="inlineStr">
        <is>
          <t>simplicityhub.co.uk/pages/terms.html</t>
        </is>
      </c>
    </row>
  </sheetData>
  <mergeCells count="12">
    <mergeCell ref="A10:C10"/>
    <mergeCell ref="D19:F19"/>
    <mergeCell ref="A19:C19"/>
    <mergeCell ref="A31:D31"/>
    <mergeCell ref="B1:E1"/>
    <mergeCell ref="B6:F6"/>
    <mergeCell ref="A2:E2"/>
    <mergeCell ref="A30:C30"/>
    <mergeCell ref="B8:F8"/>
    <mergeCell ref="D30:F30"/>
    <mergeCell ref="E31:F31"/>
    <mergeCell ref="D10:F10"/>
  </mergeCells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65"/>
  <sheetViews>
    <sheetView workbookViewId="0">
      <selection activeCell="G12" sqref="G12"/>
    </sheetView>
  </sheetViews>
  <sheetFormatPr baseColWidth="10" defaultColWidth="8.83203125" defaultRowHeight="15"/>
  <sheetData>
    <row r="1">
      <c r="A1" s="34" t="inlineStr">
        <is>
          <t>Sample Data (Days)</t>
        </is>
      </c>
      <c r="B1" s="34" t="n"/>
      <c r="C1" s="34" t="inlineStr">
        <is>
          <t>Mean</t>
        </is>
      </c>
      <c r="D1">
        <f>SUM(A2:A101)/COUNT(A2:A101)</f>
        <v/>
      </c>
      <c r="I1" s="36" t="inlineStr">
        <is>
          <t>How to use this chart</t>
        </is>
      </c>
      <c r="J1" s="37" t="n"/>
      <c r="K1" s="37" t="n"/>
      <c r="L1" s="37" t="n"/>
      <c r="M1" s="37" t="n"/>
    </row>
    <row r="2">
      <c r="A2" t="n">
        <v>2.124178538252808</v>
      </c>
      <c r="C2" s="34" t="inlineStr">
        <is>
          <t>Std Dev</t>
        </is>
      </c>
      <c r="D2">
        <f>SQRT((SUMSQ(A2:A101)-(SUM(A2:A101)^2/COUNT(A2:A101)))/(COUNT(A2:A101)-1))</f>
        <v/>
      </c>
      <c r="I2" t="inlineStr">
        <is>
          <t>1. Enter your process data in column A.</t>
        </is>
      </c>
    </row>
    <row r="3">
      <c r="A3" t="n">
        <v>1.965433924707204</v>
      </c>
      <c r="I3" t="inlineStr">
        <is>
          <t>2. Enter LSL in F6 and USL in F9 values only.</t>
        </is>
      </c>
      <c r="P3" s="35" t="n"/>
    </row>
    <row r="4">
      <c r="A4" t="n">
        <v>2.161922134525173</v>
      </c>
      <c r="C4" t="inlineStr">
        <is>
          <t>X values</t>
        </is>
      </c>
      <c r="D4" t="inlineStr">
        <is>
          <t>Normal PDF</t>
        </is>
      </c>
      <c r="F4" s="34" t="inlineStr">
        <is>
          <t>Spec X</t>
        </is>
      </c>
      <c r="G4" s="34" t="inlineStr">
        <is>
          <t>Spec Y</t>
        </is>
      </c>
      <c r="I4" t="inlineStr">
        <is>
          <t>3. The blue curve shows process variation.</t>
        </is>
      </c>
    </row>
    <row r="5">
      <c r="A5" t="n">
        <v>2.380757464102006</v>
      </c>
      <c r="C5">
        <f>MIN(A2:A101)</f>
        <v/>
      </c>
      <c r="D5">
        <f>(1/($D$2*2.50662827463))*EXP(-0.5*((C5-$D$1)/$D$2)^2)</f>
        <v/>
      </c>
      <c r="F5" t="n">
        <v>1</v>
      </c>
      <c r="G5" t="n">
        <v>0</v>
      </c>
      <c r="I5" t="inlineStr">
        <is>
          <t>4. Red = LSL, Green = USL.</t>
        </is>
      </c>
    </row>
    <row r="6">
      <c r="A6" t="n">
        <v>1.941461656319166</v>
      </c>
      <c r="C6">
        <f>C5+(MAX(A2:A101)-MIN(A2:A101))/60</f>
        <v/>
      </c>
      <c r="D6">
        <f>(1/($D$2*2.50662827463))*EXP(-0.5*((C6-$D$1)/$D$2)^2)</f>
        <v/>
      </c>
      <c r="F6" t="n">
        <v>1</v>
      </c>
      <c r="G6">
        <f>MAX(D5:D65)</f>
        <v/>
      </c>
      <c r="I6" t="inlineStr">
        <is>
          <t>If the curve is inside the limits, the process is capable.</t>
        </is>
      </c>
    </row>
    <row r="7">
      <c r="A7" t="n">
        <v>1.941465760762705</v>
      </c>
      <c r="C7">
        <f>C6+(MAX(A2:A101)-MIN(A2:A101))/60</f>
        <v/>
      </c>
      <c r="D7">
        <f>(1/($D$2*2.50662827463))*EXP(-0.5*((C7-$D$1)/$D$2)^2)</f>
        <v/>
      </c>
      <c r="I7" t="inlineStr">
        <is>
          <t>Helper values are automatic and should not be edited.</t>
        </is>
      </c>
    </row>
    <row r="8">
      <c r="A8" t="n">
        <v>2.394803203876848</v>
      </c>
      <c r="C8">
        <f>C7+(MAX(A2:A101)-MIN(A2:A101))/60</f>
        <v/>
      </c>
      <c r="D8">
        <f>(1/($D$2*2.50662827463))*EXP(-0.5*((C8-$D$1)/$D$2)^2)</f>
        <v/>
      </c>
      <c r="F8" t="n">
        <v>3</v>
      </c>
      <c r="G8" t="n">
        <v>0</v>
      </c>
    </row>
    <row r="9">
      <c r="A9" t="n">
        <v>2.191858682288227</v>
      </c>
      <c r="C9">
        <f>C8+(MAX(A2:A101)-MIN(A2:A101))/60</f>
        <v/>
      </c>
      <c r="D9">
        <f>(1/($D$2*2.50662827463))*EXP(-0.5*((C9-$D$1)/$D$2)^2)</f>
        <v/>
      </c>
      <c r="F9" t="n">
        <v>3</v>
      </c>
      <c r="G9">
        <f>MAX(D5:D65)</f>
        <v/>
      </c>
    </row>
    <row r="10">
      <c r="A10" t="n">
        <v>1.882631403516262</v>
      </c>
      <c r="C10">
        <f>C9+(MAX(A2:A101)-MIN(A2:A101))/60</f>
        <v/>
      </c>
      <c r="D10">
        <f>(1/($D$2*2.50662827463))*EXP(-0.5*((C10-$D$1)/$D$2)^2)</f>
        <v/>
      </c>
      <c r="I10" s="32" t="inlineStr">
        <is>
          <t>Capability Assessment</t>
        </is>
      </c>
    </row>
    <row r="11">
      <c r="A11" t="n">
        <v>2.135640010896491</v>
      </c>
      <c r="C11">
        <f>C10+(MAX(A2:A101)-MIN(A2:A101))/60</f>
        <v/>
      </c>
      <c r="D11">
        <f>(1/($D$2*2.50662827463))*EXP(-0.5*((C11-$D$1)/$D$2)^2)</f>
        <v/>
      </c>
      <c r="I11" s="33">
        <f>IF(AND(F6&lt;=$D$1,$D$1&lt;=F9),"Capable","Not Capable")</f>
        <v/>
      </c>
    </row>
    <row r="12">
      <c r="A12" t="n">
        <v>1.884145576796884</v>
      </c>
      <c r="C12">
        <f>C11+(MAX(A2:A101)-MIN(A2:A101))/60</f>
        <v/>
      </c>
      <c r="D12">
        <f>(1/($D$2*2.50662827463))*EXP(-0.5*((C12-$D$1)/$D$2)^2)</f>
        <v/>
      </c>
    </row>
    <row r="13">
      <c r="A13" t="n">
        <v>1.883567561607436</v>
      </c>
      <c r="C13">
        <f>C12+(MAX(A2:A101)-MIN(A2:A101))/60</f>
        <v/>
      </c>
      <c r="D13">
        <f>(1/($D$2*2.50662827463))*EXP(-0.5*((C13-$D$1)/$D$2)^2)</f>
        <v/>
      </c>
    </row>
    <row r="14">
      <c r="A14" t="n">
        <v>2.060490567891509</v>
      </c>
      <c r="C14">
        <f>C13+(MAX(A2:A101)-MIN(A2:A101))/60</f>
        <v/>
      </c>
      <c r="D14">
        <f>(1/($D$2*2.50662827463))*EXP(-0.5*((C14-$D$1)/$D$2)^2)</f>
        <v/>
      </c>
    </row>
    <row r="15">
      <c r="A15" t="n">
        <v>1.52167993883555</v>
      </c>
      <c r="C15">
        <f>C14+(MAX(A2:A101)-MIN(A2:A101))/60</f>
        <v/>
      </c>
      <c r="D15">
        <f>(1/($D$2*2.50662827463))*EXP(-0.5*((C15-$D$1)/$D$2)^2)</f>
        <v/>
      </c>
    </row>
    <row r="16">
      <c r="A16" t="n">
        <v>1.568770541871742</v>
      </c>
      <c r="C16">
        <f>C15+(MAX(A2:A101)-MIN(A2:A101))/60</f>
        <v/>
      </c>
      <c r="D16">
        <f>(1/($D$2*2.50662827463))*EXP(-0.5*((C16-$D$1)/$D$2)^2)</f>
        <v/>
      </c>
    </row>
    <row r="17">
      <c r="A17" t="n">
        <v>1.859428117689757</v>
      </c>
      <c r="C17">
        <f>C16+(MAX(A2:A101)-MIN(A2:A101))/60</f>
        <v/>
      </c>
      <c r="D17">
        <f>(1/($D$2*2.50662827463))*EXP(-0.5*((C17-$D$1)/$D$2)^2)</f>
        <v/>
      </c>
    </row>
    <row r="18">
      <c r="A18" t="n">
        <v>1.746792219916394</v>
      </c>
      <c r="C18">
        <f>C17+(MAX(A2:A101)-MIN(A2:A101))/60</f>
        <v/>
      </c>
      <c r="D18">
        <f>(1/($D$2*2.50662827463))*EXP(-0.5*((C18-$D$1)/$D$2)^2)</f>
        <v/>
      </c>
    </row>
    <row r="19">
      <c r="A19" t="n">
        <v>2.078561833148818</v>
      </c>
      <c r="C19">
        <f>C18+(MAX(A2:A101)-MIN(A2:A101))/60</f>
        <v/>
      </c>
      <c r="D19">
        <f>(1/($D$2*2.50662827463))*EXP(-0.5*((C19-$D$1)/$D$2)^2)</f>
        <v/>
      </c>
    </row>
    <row r="20">
      <c r="A20" t="n">
        <v>1.772993981119697</v>
      </c>
      <c r="C20">
        <f>C19+(MAX(A2:A101)-MIN(A2:A101))/60</f>
        <v/>
      </c>
      <c r="D20">
        <f>(1/($D$2*2.50662827463))*EXP(-0.5*((C20-$D$1)/$D$2)^2)</f>
        <v/>
      </c>
    </row>
    <row r="21">
      <c r="A21" t="n">
        <v>1.646924074666177</v>
      </c>
      <c r="C21">
        <f>C20+(MAX(A2:A101)-MIN(A2:A101))/60</f>
        <v/>
      </c>
      <c r="D21">
        <f>(1/($D$2*2.50662827463))*EXP(-0.5*((C21-$D$1)/$D$2)^2)</f>
        <v/>
      </c>
    </row>
    <row r="22">
      <c r="A22" t="n">
        <v>2.366412192230388</v>
      </c>
      <c r="C22">
        <f>C21+(MAX(A2:A101)-MIN(A2:A101))/60</f>
        <v/>
      </c>
      <c r="D22">
        <f>(1/($D$2*2.50662827463))*EXP(-0.5*((C22-$D$1)/$D$2)^2)</f>
        <v/>
      </c>
    </row>
    <row r="23">
      <c r="A23" t="n">
        <v>1.943555924878366</v>
      </c>
      <c r="C23">
        <f>C22+(MAX(A2:A101)-MIN(A2:A101))/60</f>
        <v/>
      </c>
      <c r="D23">
        <f>(1/($D$2*2.50662827463))*EXP(-0.5*((C23-$D$1)/$D$2)^2)</f>
        <v/>
      </c>
    </row>
    <row r="24">
      <c r="A24" t="n">
        <v>2.016882051171981</v>
      </c>
      <c r="C24">
        <f>C23+(MAX(A2:A101)-MIN(A2:A101))/60</f>
        <v/>
      </c>
      <c r="D24">
        <f>(1/($D$2*2.50662827463))*EXP(-0.5*((C24-$D$1)/$D$2)^2)</f>
        <v/>
      </c>
    </row>
    <row r="25">
      <c r="A25" t="n">
        <v>1.643812953446636</v>
      </c>
      <c r="C25">
        <f>C24+(MAX(A2:A101)-MIN(A2:A101))/60</f>
        <v/>
      </c>
      <c r="D25">
        <f>(1/($D$2*2.50662827463))*EXP(-0.5*((C25-$D$1)/$D$2)^2)</f>
        <v/>
      </c>
    </row>
    <row r="26">
      <c r="A26" t="n">
        <v>1.863904318868704</v>
      </c>
      <c r="C26">
        <f>C25+(MAX(A2:A101)-MIN(A2:A101))/60</f>
        <v/>
      </c>
      <c r="D26">
        <f>(1/($D$2*2.50662827463))*EXP(-0.5*((C26-$D$1)/$D$2)^2)</f>
        <v/>
      </c>
    </row>
    <row r="27">
      <c r="A27" t="n">
        <v>2.027730647427466</v>
      </c>
      <c r="C27">
        <f>C26+(MAX(A2:A101)-MIN(A2:A101))/60</f>
        <v/>
      </c>
      <c r="D27">
        <f>(1/($D$2*2.50662827463))*EXP(-0.5*((C27-$D$1)/$D$2)^2)</f>
        <v/>
      </c>
    </row>
    <row r="28">
      <c r="A28" t="n">
        <v>1.712251605644424</v>
      </c>
      <c r="C28">
        <f>C27+(MAX(A2:A101)-MIN(A2:A101))/60</f>
        <v/>
      </c>
      <c r="D28">
        <f>(1/($D$2*2.50662827463))*EXP(-0.5*((C28-$D$1)/$D$2)^2)</f>
        <v/>
      </c>
    </row>
    <row r="29">
      <c r="A29" t="n">
        <v>2.093924504586418</v>
      </c>
      <c r="C29">
        <f>C28+(MAX(A2:A101)-MIN(A2:A101))/60</f>
        <v/>
      </c>
      <c r="D29">
        <f>(1/($D$2*2.50662827463))*EXP(-0.5*((C29-$D$1)/$D$2)^2)</f>
        <v/>
      </c>
    </row>
    <row r="30">
      <c r="A30" t="n">
        <v>1.849840327520299</v>
      </c>
      <c r="C30">
        <f>C29+(MAX(A2:A101)-MIN(A2:A101))/60</f>
        <v/>
      </c>
      <c r="D30">
        <f>(1/($D$2*2.50662827463))*EXP(-0.5*((C30-$D$1)/$D$2)^2)</f>
        <v/>
      </c>
    </row>
    <row r="31">
      <c r="A31" t="n">
        <v>1.927076562551681</v>
      </c>
      <c r="C31">
        <f>C30+(MAX(A2:A101)-MIN(A2:A101))/60</f>
        <v/>
      </c>
      <c r="D31">
        <f>(1/($D$2*2.50662827463))*EXP(-0.5*((C31-$D$1)/$D$2)^2)</f>
        <v/>
      </c>
    </row>
    <row r="32">
      <c r="A32" t="n">
        <v>1.849573346942651</v>
      </c>
      <c r="C32">
        <f>C31+(MAX(A2:A101)-MIN(A2:A101))/60</f>
        <v/>
      </c>
      <c r="D32">
        <f>(1/($D$2*2.50662827463))*EXP(-0.5*((C32-$D$1)/$D$2)^2)</f>
        <v/>
      </c>
    </row>
    <row r="33">
      <c r="A33" t="n">
        <v>2.463069546127234</v>
      </c>
      <c r="C33">
        <f>C32+(MAX(A2:A101)-MIN(A2:A101))/60</f>
        <v/>
      </c>
      <c r="D33">
        <f>(1/($D$2*2.50662827463))*EXP(-0.5*((C33-$D$1)/$D$2)^2)</f>
        <v/>
      </c>
    </row>
    <row r="34">
      <c r="A34" t="n">
        <v>1.996625693815516</v>
      </c>
      <c r="C34">
        <f>C33+(MAX(A2:A101)-MIN(A2:A101))/60</f>
        <v/>
      </c>
      <c r="D34">
        <f>(1/($D$2*2.50662827463))*EXP(-0.5*((C34-$D$1)/$D$2)^2)</f>
        <v/>
      </c>
    </row>
    <row r="35">
      <c r="A35" t="n">
        <v>1.735572267761025</v>
      </c>
      <c r="C35">
        <f>C34+(MAX(A2:A101)-MIN(A2:A101))/60</f>
        <v/>
      </c>
      <c r="D35">
        <f>(1/($D$2*2.50662827463))*EXP(-0.5*((C35-$D$1)/$D$2)^2)</f>
        <v/>
      </c>
    </row>
    <row r="36">
      <c r="A36" t="n">
        <v>2.205636228025797</v>
      </c>
      <c r="C36">
        <f>C35+(MAX(A2:A101)-MIN(A2:A101))/60</f>
        <v/>
      </c>
      <c r="D36">
        <f>(1/($D$2*2.50662827463))*EXP(-0.5*((C36-$D$1)/$D$2)^2)</f>
        <v/>
      </c>
    </row>
    <row r="37">
      <c r="A37" t="n">
        <v>1.694789087507244</v>
      </c>
      <c r="C37">
        <f>C36+(MAX(A2:A101)-MIN(A2:A101))/60</f>
        <v/>
      </c>
      <c r="D37">
        <f>(1/($D$2*2.50662827463))*EXP(-0.5*((C37-$D$1)/$D$2)^2)</f>
        <v/>
      </c>
    </row>
    <row r="38">
      <c r="A38" t="n">
        <v>2.052215898751189</v>
      </c>
      <c r="C38">
        <f>C37+(MAX(A2:A101)-MIN(A2:A101))/60</f>
        <v/>
      </c>
      <c r="D38">
        <f>(1/($D$2*2.50662827463))*EXP(-0.5*((C38-$D$1)/$D$2)^2)</f>
        <v/>
      </c>
    </row>
    <row r="39">
      <c r="A39" t="n">
        <v>1.510082469030056</v>
      </c>
      <c r="C39">
        <f>C38+(MAX(A2:A101)-MIN(A2:A101))/60</f>
        <v/>
      </c>
      <c r="D39">
        <f>(1/($D$2*2.50662827463))*EXP(-0.5*((C39-$D$1)/$D$2)^2)</f>
        <v/>
      </c>
    </row>
    <row r="40">
      <c r="A40" t="n">
        <v>1.667953487775392</v>
      </c>
      <c r="C40">
        <f>C39+(MAX(A2:A101)-MIN(A2:A101))/60</f>
        <v/>
      </c>
      <c r="D40">
        <f>(1/($D$2*2.50662827463))*EXP(-0.5*((C40-$D$1)/$D$2)^2)</f>
        <v/>
      </c>
    </row>
    <row r="41">
      <c r="A41" t="n">
        <v>2.049215308967281</v>
      </c>
      <c r="C41">
        <f>C40+(MAX(A2:A101)-MIN(A2:A101))/60</f>
        <v/>
      </c>
      <c r="D41">
        <f>(1/($D$2*2.50662827463))*EXP(-0.5*((C41-$D$1)/$D$2)^2)</f>
        <v/>
      </c>
    </row>
    <row r="42">
      <c r="A42" t="n">
        <v>2.184616644998853</v>
      </c>
      <c r="C42">
        <f>C41+(MAX(A2:A101)-MIN(A2:A101))/60</f>
        <v/>
      </c>
      <c r="D42">
        <f>(1/($D$2*2.50662827463))*EXP(-0.5*((C42-$D$1)/$D$2)^2)</f>
        <v/>
      </c>
    </row>
    <row r="43">
      <c r="A43" t="n">
        <v>2.042842070297493</v>
      </c>
      <c r="C43">
        <f>C42+(MAX(A2:A101)-MIN(A2:A101))/60</f>
        <v/>
      </c>
      <c r="D43">
        <f>(1/($D$2*2.50662827463))*EXP(-0.5*((C43-$D$1)/$D$2)^2)</f>
        <v/>
      </c>
    </row>
    <row r="44">
      <c r="A44" t="n">
        <v>1.97108792940294</v>
      </c>
      <c r="C44">
        <f>C43+(MAX(A2:A101)-MIN(A2:A101))/60</f>
        <v/>
      </c>
      <c r="D44">
        <f>(1/($D$2*2.50662827463))*EXP(-0.5*((C44-$D$1)/$D$2)^2)</f>
        <v/>
      </c>
    </row>
    <row r="45">
      <c r="A45" t="n">
        <v>1.924724076102678</v>
      </c>
      <c r="C45">
        <f>C44+(MAX(A2:A101)-MIN(A2:A101))/60</f>
        <v/>
      </c>
      <c r="D45">
        <f>(1/($D$2*2.50662827463))*EXP(-0.5*((C45-$D$1)/$D$2)^2)</f>
        <v/>
      </c>
    </row>
    <row r="46">
      <c r="A46" t="n">
        <v>1.630369502408143</v>
      </c>
      <c r="C46">
        <f>C45+(MAX(A2:A101)-MIN(A2:A101))/60</f>
        <v/>
      </c>
      <c r="D46">
        <f>(1/($D$2*2.50662827463))*EXP(-0.5*((C46-$D$1)/$D$2)^2)</f>
        <v/>
      </c>
    </row>
    <row r="47">
      <c r="A47" t="n">
        <v>1.820038947901323</v>
      </c>
      <c r="C47">
        <f>C46+(MAX(A2:A101)-MIN(A2:A101))/60</f>
        <v/>
      </c>
      <c r="D47">
        <f>(1/($D$2*2.50662827463))*EXP(-0.5*((C47-$D$1)/$D$2)^2)</f>
        <v/>
      </c>
    </row>
    <row r="48">
      <c r="A48" t="n">
        <v>1.884840307260053</v>
      </c>
      <c r="C48">
        <f>C47+(MAX(A2:A101)-MIN(A2:A101))/60</f>
        <v/>
      </c>
      <c r="D48">
        <f>(1/($D$2*2.50662827463))*EXP(-0.5*((C48-$D$1)/$D$2)^2)</f>
        <v/>
      </c>
    </row>
    <row r="49">
      <c r="A49" t="n">
        <v>2.264280556554729</v>
      </c>
      <c r="C49">
        <f>C48+(MAX(A2:A101)-MIN(A2:A101))/60</f>
        <v/>
      </c>
      <c r="D49">
        <f>(1/($D$2*2.50662827463))*EXP(-0.5*((C49-$D$1)/$D$2)^2)</f>
        <v/>
      </c>
    </row>
    <row r="50">
      <c r="A50" t="n">
        <v>2.085904572392115</v>
      </c>
      <c r="C50">
        <f>C49+(MAX(A2:A101)-MIN(A2:A101))/60</f>
        <v/>
      </c>
      <c r="D50">
        <f>(1/($D$2*2.50662827463))*EXP(-0.5*((C50-$D$1)/$D$2)^2)</f>
        <v/>
      </c>
    </row>
    <row r="51">
      <c r="A51" t="n">
        <v>1.559239961159316</v>
      </c>
      <c r="C51">
        <f>C50+(MAX(A2:A101)-MIN(A2:A101))/60</f>
        <v/>
      </c>
      <c r="D51">
        <f>(1/($D$2*2.50662827463))*EXP(-0.5*((C51-$D$1)/$D$2)^2)</f>
        <v/>
      </c>
    </row>
    <row r="52">
      <c r="A52" t="n">
        <v>2.081020992348699</v>
      </c>
      <c r="C52">
        <f>C51+(MAX(A2:A101)-MIN(A2:A101))/60</f>
        <v/>
      </c>
      <c r="D52">
        <f>(1/($D$2*2.50662827463))*EXP(-0.5*((C52-$D$1)/$D$2)^2)</f>
        <v/>
      </c>
    </row>
    <row r="53">
      <c r="A53" t="n">
        <v>1.903729429895921</v>
      </c>
      <c r="C53">
        <f>C52+(MAX(A2:A101)-MIN(A2:A101))/60</f>
        <v/>
      </c>
      <c r="D53">
        <f>(1/($D$2*2.50662827463))*EXP(-0.5*((C53-$D$1)/$D$2)^2)</f>
        <v/>
      </c>
    </row>
    <row r="54">
      <c r="A54" t="n">
        <v>1.83076949992351</v>
      </c>
      <c r="C54">
        <f>C53+(MAX(A2:A101)-MIN(A2:A101))/60</f>
        <v/>
      </c>
      <c r="D54">
        <f>(1/($D$2*2.50662827463))*EXP(-0.5*((C54-$D$1)/$D$2)^2)</f>
        <v/>
      </c>
    </row>
    <row r="55">
      <c r="A55" t="n">
        <v>2.152919072210217</v>
      </c>
      <c r="C55">
        <f>C54+(MAX(A2:A101)-MIN(A2:A101))/60</f>
        <v/>
      </c>
      <c r="D55">
        <f>(1/($D$2*2.50662827463))*EXP(-0.5*((C55-$D$1)/$D$2)^2)</f>
        <v/>
      </c>
    </row>
    <row r="56">
      <c r="A56" t="n">
        <v>2.257749880623988</v>
      </c>
      <c r="C56">
        <f>C55+(MAX(A2:A101)-MIN(A2:A101))/60</f>
        <v/>
      </c>
      <c r="D56">
        <f>(1/($D$2*2.50662827463))*EXP(-0.5*((C56-$D$1)/$D$2)^2)</f>
        <v/>
      </c>
    </row>
    <row r="57">
      <c r="A57" t="n">
        <v>2.23282002977905</v>
      </c>
      <c r="C57">
        <f>C56+(MAX(A2:A101)-MIN(A2:A101))/60</f>
        <v/>
      </c>
      <c r="D57">
        <f>(1/($D$2*2.50662827463))*EXP(-0.5*((C57-$D$1)/$D$2)^2)</f>
        <v/>
      </c>
    </row>
    <row r="58">
      <c r="A58" t="n">
        <v>1.79019561919434</v>
      </c>
      <c r="C58">
        <f>C57+(MAX(A2:A101)-MIN(A2:A101))/60</f>
        <v/>
      </c>
      <c r="D58">
        <f>(1/($D$2*2.50662827463))*EXP(-0.5*((C58-$D$1)/$D$2)^2)</f>
        <v/>
      </c>
    </row>
    <row r="59">
      <c r="A59" t="n">
        <v>1.922696906037196</v>
      </c>
      <c r="C59">
        <f>C58+(MAX(A2:A101)-MIN(A2:A101))/60</f>
        <v/>
      </c>
      <c r="D59">
        <f>(1/($D$2*2.50662827463))*EXP(-0.5*((C59-$D$1)/$D$2)^2)</f>
        <v/>
      </c>
    </row>
    <row r="60">
      <c r="A60" t="n">
        <v>2.082815857850891</v>
      </c>
      <c r="C60">
        <f>C59+(MAX(A2:A101)-MIN(A2:A101))/60</f>
        <v/>
      </c>
      <c r="D60">
        <f>(1/($D$2*2.50662827463))*EXP(-0.5*((C60-$D$1)/$D$2)^2)</f>
        <v/>
      </c>
    </row>
    <row r="61">
      <c r="A61" t="n">
        <v>2.24388628178059</v>
      </c>
      <c r="C61">
        <f>C60+(MAX(A2:A101)-MIN(A2:A101))/60</f>
        <v/>
      </c>
      <c r="D61">
        <f>(1/($D$2*2.50662827463))*EXP(-0.5*((C61-$D$1)/$D$2)^2)</f>
        <v/>
      </c>
    </row>
    <row r="62">
      <c r="A62" t="n">
        <v>1.880206440538678</v>
      </c>
      <c r="C62">
        <f>C61+(MAX(A2:A101)-MIN(A2:A101))/60</f>
        <v/>
      </c>
      <c r="D62">
        <f>(1/($D$2*2.50662827463))*EXP(-0.5*((C62-$D$1)/$D$2)^2)</f>
        <v/>
      </c>
    </row>
    <row r="63">
      <c r="A63" t="n">
        <v>1.953585255834046</v>
      </c>
      <c r="C63">
        <f>C62+(MAX(A2:A101)-MIN(A2:A101))/60</f>
        <v/>
      </c>
      <c r="D63">
        <f>(1/($D$2*2.50662827463))*EXP(-0.5*((C63-$D$1)/$D$2)^2)</f>
        <v/>
      </c>
    </row>
    <row r="64">
      <c r="A64" t="n">
        <v>1.723416256498493</v>
      </c>
      <c r="C64">
        <f>C63+(MAX(A2:A101)-MIN(A2:A101))/60</f>
        <v/>
      </c>
      <c r="D64">
        <f>(1/($D$2*2.50662827463))*EXP(-0.5*((C64-$D$1)/$D$2)^2)</f>
        <v/>
      </c>
    </row>
    <row r="65">
      <c r="A65" t="n">
        <v>1.700948343979832</v>
      </c>
      <c r="C65">
        <f>C64+(MAX(A2:A101)-MIN(A2:A101))/60</f>
        <v/>
      </c>
      <c r="D65">
        <f>(1/($D$2*2.50662827463))*EXP(-0.5*((C65-$D$1)/$D$2)^2)</f>
        <v/>
      </c>
    </row>
  </sheetData>
  <mergeCells count="1">
    <mergeCell ref="I11:J1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2026-03-30T23:57:09Z</dcterms:created>
  <dcterms:modified xsi:type="dcterms:W3CDTF">2026-06-01T13:35:19Z</dcterms:modified>
  <cp:lastModifiedBy>Assume respawn</cp:lastModifiedBy>
</cp:coreProperties>
</file>