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sam/Desktop/"/>
    </mc:Choice>
  </mc:AlternateContent>
  <xr:revisionPtr revIDLastSave="0" documentId="13_ncr:1_{4CEE2D50-76B7-B340-A3F4-441984B5DF7E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Blank Template" sheetId="1" r:id="rId1"/>
    <sheet name="Completed Example" sheetId="2" r:id="rId2"/>
    <sheet name="LIVE_Capability_Exce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3" l="1"/>
  <c r="D1" i="3"/>
  <c r="C5" i="3"/>
  <c r="C6" i="3" s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D2" i="3"/>
  <c r="C18" i="3" l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D65" i="3" s="1"/>
  <c r="D14" i="3"/>
  <c r="D10" i="3"/>
  <c r="D18" i="3"/>
  <c r="D7" i="3"/>
  <c r="D8" i="3"/>
  <c r="D5" i="3"/>
  <c r="D12" i="3"/>
  <c r="D16" i="3"/>
  <c r="D11" i="3"/>
  <c r="D9" i="3"/>
  <c r="D15" i="3"/>
  <c r="D6" i="3"/>
  <c r="D13" i="3"/>
  <c r="D17" i="3"/>
  <c r="D22" i="3" l="1"/>
  <c r="D20" i="3"/>
  <c r="D21" i="3"/>
  <c r="D64" i="3"/>
  <c r="D31" i="3"/>
  <c r="D60" i="3"/>
  <c r="D50" i="3"/>
  <c r="D39" i="3"/>
  <c r="D24" i="3"/>
  <c r="D46" i="3"/>
  <c r="D29" i="3"/>
  <c r="D38" i="3"/>
  <c r="D25" i="3"/>
  <c r="D27" i="3"/>
  <c r="D53" i="3"/>
  <c r="D59" i="3"/>
  <c r="D23" i="3"/>
  <c r="D44" i="3"/>
  <c r="D55" i="3"/>
  <c r="D19" i="3"/>
  <c r="D40" i="3"/>
  <c r="D41" i="3"/>
  <c r="D47" i="3"/>
  <c r="D32" i="3"/>
  <c r="D54" i="3"/>
  <c r="D37" i="3"/>
  <c r="D43" i="3"/>
  <c r="D28" i="3"/>
  <c r="D62" i="3"/>
  <c r="D33" i="3"/>
  <c r="D56" i="3"/>
  <c r="D42" i="3"/>
  <c r="D61" i="3"/>
  <c r="D35" i="3"/>
  <c r="D52" i="3"/>
  <c r="D30" i="3"/>
  <c r="D57" i="3"/>
  <c r="D63" i="3"/>
  <c r="D48" i="3"/>
  <c r="D34" i="3"/>
  <c r="D26" i="3"/>
  <c r="D49" i="3"/>
  <c r="D45" i="3"/>
  <c r="D51" i="3"/>
  <c r="D36" i="3"/>
  <c r="D58" i="3"/>
  <c r="G6" i="3" l="1"/>
  <c r="G9" i="3"/>
</calcChain>
</file>

<file path=xl/sharedStrings.xml><?xml version="1.0" encoding="utf-8"?>
<sst xmlns="http://schemas.openxmlformats.org/spreadsheetml/2006/main" count="136" uniqueCount="79">
  <si>
    <t>SH</t>
  </si>
  <si>
    <t>SIMPLICITYHUB™ PROCESS CAPABILITY CALCULATOR</t>
  </si>
  <si>
    <t>PRACTICAL TEMPLATE</t>
  </si>
  <si>
    <t>Enter your process data to calculate Cp, Cpk and sigma level.</t>
  </si>
  <si>
    <t>PROCESS CAPABILITY CALCULATOR</t>
  </si>
  <si>
    <t>PROJECT TITLE</t>
  </si>
  <si>
    <t>PROJECT OWNER</t>
  </si>
  <si>
    <t>SPONSOR</t>
  </si>
  <si>
    <t>VERSION</t>
  </si>
  <si>
    <t>DATE</t>
  </si>
  <si>
    <t>UPDATED BY</t>
  </si>
  <si>
    <t>1.0</t>
  </si>
  <si>
    <t>BUSINESS AREA</t>
  </si>
  <si>
    <t>WHAT IS PROCESS CAPABILITY CALCULATOR?</t>
  </si>
  <si>
    <t>Process capability indices measure how well a process performs relative to its specification limits. Cp measures the spread; Cpk measures both spread and centring. A Cpk ≥ 1.33 indicates a capable process.</t>
  </si>
  <si>
    <t>INPUTS</t>
  </si>
  <si>
    <t>Enter process data</t>
  </si>
  <si>
    <t>Metric name</t>
  </si>
  <si>
    <t>Unit</t>
  </si>
  <si>
    <t>Upper Specification Limit (USL)</t>
  </si>
  <si>
    <t>Lower Specification Limit (LSL)</t>
  </si>
  <si>
    <t>Process Mean (X̄)</t>
  </si>
  <si>
    <t>Standard Deviation (s)</t>
  </si>
  <si>
    <t>Sample size (n)</t>
  </si>
  <si>
    <t>CALCULATED RESULTS</t>
  </si>
  <si>
    <t>Enter inputs above to calculate</t>
  </si>
  <si>
    <t>Cp (process spread ratio)</t>
  </si>
  <si>
    <t>—</t>
  </si>
  <si>
    <t>(USL - LSL) ÷ (6 × s)</t>
  </si>
  <si>
    <t>Cpk (centred capability)</t>
  </si>
  <si>
    <t>min((USL - X̄) ÷ 3s, (X̄ - LSL) ÷ 3s)</t>
  </si>
  <si>
    <t>Cpu (upper capability)</t>
  </si>
  <si>
    <t>(USL - X̄) ÷ (3 × s)</t>
  </si>
  <si>
    <t>Cpl (lower capability)</t>
  </si>
  <si>
    <t>(X̄ - LSL) ÷ (3 × s)</t>
  </si>
  <si>
    <t>Sigma level</t>
  </si>
  <si>
    <t>Cpk × 3</t>
  </si>
  <si>
    <t>% within specification</t>
  </si>
  <si>
    <t>Estimated from normal distribution</t>
  </si>
  <si>
    <t>% outside specification</t>
  </si>
  <si>
    <t>Above USL + below LSL</t>
  </si>
  <si>
    <t>Assessment</t>
  </si>
  <si>
    <t>Cpk &lt; 1.0 Incapable | 1.0–1.33 Marginal | ≥1.33 Capable | ≥1.67 World class</t>
  </si>
  <si>
    <t>simplicityhub.co.uk</t>
  </si>
  <si>
    <t>Process Capability Calculator  |  PRACTICAL TEMPLATE</t>
  </si>
  <si>
    <t>© 2026 SimplicityHub. All rights reserved. Unauthorised reproduction or distribution is prohibited.</t>
  </si>
  <si>
    <t>simplicityhub.co.uk/pages/terms.html</t>
  </si>
  <si>
    <t>Customer Complaint Response Time Reduction</t>
  </si>
  <si>
    <t>James Carter</t>
  </si>
  <si>
    <t>Sarah Mitchell</t>
  </si>
  <si>
    <t>01 Apr 2026</t>
  </si>
  <si>
    <t>Customer Service</t>
  </si>
  <si>
    <t>Complaint response time (post-improvement)</t>
  </si>
  <si>
    <t>Days</t>
  </si>
  <si>
    <t>3.0</t>
  </si>
  <si>
    <t>2.0</t>
  </si>
  <si>
    <t>0.25</t>
  </si>
  <si>
    <t>100</t>
  </si>
  <si>
    <t>Assessment: Capable</t>
  </si>
  <si>
    <t>1.3333</t>
  </si>
  <si>
    <t>4.000σ</t>
  </si>
  <si>
    <t>99.994%</t>
  </si>
  <si>
    <t>0.0063%</t>
  </si>
  <si>
    <t>Capable</t>
  </si>
  <si>
    <t>Sample Data (Days)</t>
  </si>
  <si>
    <t>Mean</t>
  </si>
  <si>
    <t>Std Dev</t>
  </si>
  <si>
    <t>X values</t>
  </si>
  <si>
    <t>Normal PDF</t>
  </si>
  <si>
    <t>Spec X</t>
  </si>
  <si>
    <t>Spec Y</t>
  </si>
  <si>
    <t>How to use this chart</t>
  </si>
  <si>
    <t>1. Enter your process data in column A.</t>
  </si>
  <si>
    <t>3. The blue curve shows process variation.</t>
  </si>
  <si>
    <t>4. Red = LSL, Green = USL.</t>
  </si>
  <si>
    <t>If the curve is inside the limits, the process is capable.</t>
  </si>
  <si>
    <t>Helper values are automatic and should not be edited.</t>
  </si>
  <si>
    <t>Capability Assessment</t>
  </si>
  <si>
    <t>2. Enter LSL in F6 and USL in F9 values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</si>
</sst>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b/>
      <sz val="36"/>
      <color rgb="FFD8FF3A"/>
      <name val="Inter"/>
    </font>
    <font>
      <b/>
      <sz val="18"/>
      <color rgb="FFF3F5F7"/>
      <name val="Calibri"/>
      <family val="2"/>
    </font>
    <font>
      <b/>
      <sz val="9"/>
      <color rgb="FFB8C0CC"/>
      <name val="Calibri"/>
      <family val="2"/>
    </font>
    <font>
      <sz val="10"/>
      <color rgb="FF08101A"/>
      <name val="Calibri"/>
      <family val="2"/>
    </font>
    <font>
      <b/>
      <sz val="10"/>
      <color rgb="FF08101A"/>
      <name val="Calibri"/>
      <family val="2"/>
    </font>
    <font>
      <b/>
      <sz val="8"/>
      <color rgb="FF08101A"/>
      <name val="Calibri"/>
      <family val="2"/>
    </font>
    <font>
      <sz val="11"/>
      <color rgb="FF08101A"/>
      <name val="Calibri"/>
      <family val="2"/>
    </font>
    <font>
      <b/>
      <sz val="9"/>
      <color rgb="FF08101A"/>
      <name val="Calibri"/>
      <family val="2"/>
    </font>
    <font>
      <sz val="10"/>
      <color rgb="FF6B7890"/>
      <name val="Calibri"/>
      <family val="2"/>
    </font>
    <font>
      <sz val="9"/>
      <color rgb="FF6B7890"/>
      <name val="Calibri"/>
      <family val="2"/>
    </font>
    <font>
      <b/>
      <sz val="9"/>
      <color rgb="FFD8FF3A"/>
      <name val="Calibri"/>
      <family val="2"/>
    </font>
    <font>
      <b/>
      <i/>
      <sz val="11"/>
      <color rgb="FF6B7890"/>
      <name val="Calibri"/>
      <family val="2"/>
    </font>
    <font>
      <b/>
      <sz val="12"/>
      <color rgb="FF08101A"/>
      <name val="Calibri"/>
      <family val="2"/>
    </font>
    <font>
      <i/>
      <sz val="8"/>
      <color rgb="FF6B7890"/>
      <name val="Calibri"/>
      <family val="2"/>
    </font>
    <font>
      <sz val="10"/>
      <color rgb="FFB8C0CC"/>
      <name val="Calibri"/>
      <family val="2"/>
    </font>
    <font>
      <b/>
      <sz val="10"/>
      <color rgb="FFB8C0CC"/>
      <name val="Calibri"/>
      <family val="2"/>
    </font>
    <font>
      <sz val="9"/>
      <color rgb="FFB8C0CC"/>
      <name val="Calibri"/>
      <family val="2"/>
    </font>
    <font>
      <b/>
      <sz val="11"/>
      <color rgb="FF08101A"/>
      <name val="Calibri"/>
      <family val="2"/>
    </font>
    <font>
      <b/>
      <sz val="11"/>
      <name val="Calibri"/>
      <family val="2"/>
    </font>
    <font>
      <sz val="11"/>
      <color rgb="FFC4E734"/>
      <name val="Calibri"/>
      <family val="2"/>
      <scheme val="minor"/>
    </font>
    <font>
      <b/>
      <sz val="11"/>
      <color rgb="FFC4E734"/>
      <name val="Calibri (Body)"/>
    </font>
    <font>
      <sz val="11"/>
      <color rgb="FFC4E734"/>
      <name val="Calibri (Body)"/>
    </font>
  </fonts>
  <fills count="11">
    <fill>
      <patternFill patternType="none"/>
    </fill>
    <fill>
      <patternFill patternType="gray125"/>
    </fill>
    <fill>
      <patternFill patternType="solid">
        <fgColor rgb="FF08101A"/>
      </patternFill>
    </fill>
    <fill>
      <patternFill patternType="solid">
        <fgColor rgb="FFD8FF3A"/>
      </patternFill>
    </fill>
    <fill>
      <patternFill patternType="solid">
        <fgColor rgb="FFFFFFFF"/>
      </patternFill>
    </fill>
    <fill>
      <patternFill patternType="solid">
        <fgColor rgb="FFF8F9FB"/>
      </patternFill>
    </fill>
    <fill>
      <patternFill patternType="solid">
        <fgColor rgb="FFEEF1F5"/>
      </patternFill>
    </fill>
    <fill>
      <patternFill patternType="solid">
        <fgColor rgb="FFF3F5F7"/>
      </patternFill>
    </fill>
    <fill>
      <patternFill patternType="solid">
        <fgColor rgb="FFC8F0C8"/>
      </patternFill>
    </fill>
    <fill>
      <patternFill patternType="solid">
        <fgColor rgb="FFC6EFCE"/>
        <bgColor rgb="FFC6EFCE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1D9E0"/>
      </bottom>
      <diagonal/>
    </border>
    <border>
      <left/>
      <right/>
      <top/>
      <bottom style="thin">
        <color rgb="FFD8FF3A"/>
      </bottom>
      <diagonal/>
    </border>
    <border>
      <left/>
      <right/>
      <top style="medium">
        <color rgb="FFD8FF3A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5" fillId="3" borderId="0" xfId="0" applyFont="1" applyFill="1" applyAlignment="1">
      <alignment horizontal="right" vertical="center"/>
    </xf>
    <xf numFmtId="0" fontId="0" fillId="4" borderId="0" xfId="0" applyFill="1"/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0" fillId="5" borderId="0" xfId="0" applyFill="1"/>
    <xf numFmtId="0" fontId="8" fillId="6" borderId="0" xfId="0" applyFont="1" applyFill="1" applyAlignment="1">
      <alignment horizontal="left" vertical="top"/>
    </xf>
    <xf numFmtId="0" fontId="11" fillId="2" borderId="0" xfId="0" applyFont="1" applyFill="1" applyAlignment="1">
      <alignment horizontal="left" vertical="center"/>
    </xf>
    <xf numFmtId="0" fontId="12" fillId="5" borderId="0" xfId="0" applyFont="1" applyFill="1" applyAlignment="1">
      <alignment horizontal="left" vertical="center"/>
    </xf>
    <xf numFmtId="0" fontId="0" fillId="7" borderId="0" xfId="0" applyFill="1"/>
    <xf numFmtId="0" fontId="5" fillId="5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8" fillId="5" borderId="2" xfId="0" applyFont="1" applyFill="1" applyBorder="1" applyAlignment="1">
      <alignment horizontal="left" vertical="center" indent="1"/>
    </xf>
    <xf numFmtId="0" fontId="0" fillId="0" borderId="2" xfId="0" applyBorder="1"/>
    <xf numFmtId="0" fontId="10" fillId="5" borderId="2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0" fillId="0" borderId="0" xfId="0"/>
    <xf numFmtId="0" fontId="2" fillId="2" borderId="0" xfId="0" applyFont="1" applyFill="1" applyAlignment="1">
      <alignment horizontal="left" vertical="center" indent="1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/>
    <xf numFmtId="0" fontId="4" fillId="3" borderId="0" xfId="0" applyFont="1" applyFill="1" applyAlignment="1">
      <alignment horizontal="left" vertical="center" indent="1"/>
    </xf>
    <xf numFmtId="0" fontId="15" fillId="2" borderId="3" xfId="0" applyFont="1" applyFill="1" applyBorder="1" applyAlignment="1">
      <alignment horizontal="left" vertical="center"/>
    </xf>
    <xf numFmtId="0" fontId="0" fillId="0" borderId="3" xfId="0" applyBorder="1"/>
    <xf numFmtId="0" fontId="9" fillId="6" borderId="0" xfId="0" applyFont="1" applyFill="1" applyAlignment="1">
      <alignment horizontal="left" vertical="center" wrapText="1"/>
    </xf>
    <xf numFmtId="0" fontId="16" fillId="2" borderId="3" xfId="0" applyFont="1" applyFill="1" applyBorder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9" fillId="0" borderId="0" xfId="0" applyFont="1"/>
    <xf numFmtId="0" fontId="19" fillId="9" borderId="0" xfId="0" applyFont="1" applyFill="1" applyAlignment="1">
      <alignment horizontal="center"/>
    </xf>
    <xf numFmtId="0" fontId="20" fillId="10" borderId="0" xfId="0" applyFont="1" applyFill="1"/>
    <xf numFmtId="0" fontId="0" fillId="0" borderId="0" xfId="0" applyAlignment="1">
      <alignment horizontal="center"/>
    </xf>
    <xf numFmtId="0" fontId="21" fillId="10" borderId="0" xfId="0" applyFont="1" applyFill="1"/>
    <xf numFmtId="0" fontId="22" fillId="1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4E7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GB"/>
              <a:t>Process Capability (LIVE – Excel Desktop Only)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2.0484171322160148E-2"/>
          <c:y val="5.174074074074074E-2"/>
          <c:w val="0.83426443202979517"/>
          <c:h val="0.89651851851851849"/>
        </c:manualLayout>
      </c:layout>
      <c:scatterChart>
        <c:scatterStyle val="lineMarker"/>
        <c:varyColors val="1"/>
        <c:ser>
          <c:idx val="0"/>
          <c:order val="0"/>
          <c:tx>
            <c:v>Normal Distribution</c:v>
          </c:tx>
          <c:spPr>
            <a:ln>
              <a:prstDash val="solid"/>
            </a:ln>
          </c:spPr>
          <c:marker>
            <c:symbol val="none"/>
          </c:marker>
          <c:xVal>
            <c:numRef>
              <c:f>LIVE_Capability_Excel!$C$5:$C$65</c:f>
              <c:numCache>
                <c:formatCode>General</c:formatCode>
                <c:ptCount val="61"/>
                <c:pt idx="0">
                  <c:v>1.5100824690300561</c:v>
                </c:pt>
                <c:pt idx="1">
                  <c:v>1.5259655869816757</c:v>
                </c:pt>
                <c:pt idx="2">
                  <c:v>1.5418487049332954</c:v>
                </c:pt>
                <c:pt idx="3">
                  <c:v>1.5577318228849151</c:v>
                </c:pt>
                <c:pt idx="4">
                  <c:v>1.5736149408365347</c:v>
                </c:pt>
                <c:pt idx="5">
                  <c:v>1.5894980587881544</c:v>
                </c:pt>
                <c:pt idx="6">
                  <c:v>1.6053811767397741</c:v>
                </c:pt>
                <c:pt idx="7">
                  <c:v>1.6212642946913938</c:v>
                </c:pt>
                <c:pt idx="8">
                  <c:v>1.6371474126430134</c:v>
                </c:pt>
                <c:pt idx="9">
                  <c:v>1.6530305305946331</c:v>
                </c:pt>
                <c:pt idx="10">
                  <c:v>1.6689136485462528</c:v>
                </c:pt>
                <c:pt idx="11">
                  <c:v>1.6847967664978725</c:v>
                </c:pt>
                <c:pt idx="12">
                  <c:v>1.7006798844494921</c:v>
                </c:pt>
                <c:pt idx="13">
                  <c:v>1.7165630024011118</c:v>
                </c:pt>
                <c:pt idx="14">
                  <c:v>1.7324461203527315</c:v>
                </c:pt>
                <c:pt idx="15">
                  <c:v>1.7483292383043512</c:v>
                </c:pt>
                <c:pt idx="16">
                  <c:v>1.7642123562559708</c:v>
                </c:pt>
                <c:pt idx="17">
                  <c:v>1.7800954742075905</c:v>
                </c:pt>
                <c:pt idx="18">
                  <c:v>1.7959785921592102</c:v>
                </c:pt>
                <c:pt idx="19">
                  <c:v>1.8118617101108299</c:v>
                </c:pt>
                <c:pt idx="20">
                  <c:v>1.8277448280624495</c:v>
                </c:pt>
                <c:pt idx="21">
                  <c:v>1.8436279460140692</c:v>
                </c:pt>
                <c:pt idx="22">
                  <c:v>1.8595110639656889</c:v>
                </c:pt>
                <c:pt idx="23">
                  <c:v>1.8753941819173086</c:v>
                </c:pt>
                <c:pt idx="24">
                  <c:v>1.8912772998689282</c:v>
                </c:pt>
                <c:pt idx="25">
                  <c:v>1.9071604178205479</c:v>
                </c:pt>
                <c:pt idx="26">
                  <c:v>1.9230435357721676</c:v>
                </c:pt>
                <c:pt idx="27">
                  <c:v>1.9389266537237873</c:v>
                </c:pt>
                <c:pt idx="28">
                  <c:v>1.9548097716754069</c:v>
                </c:pt>
                <c:pt idx="29">
                  <c:v>1.9706928896270266</c:v>
                </c:pt>
                <c:pt idx="30">
                  <c:v>1.9865760075786463</c:v>
                </c:pt>
                <c:pt idx="31">
                  <c:v>2.0024591255302657</c:v>
                </c:pt>
                <c:pt idx="32">
                  <c:v>2.0183422434818854</c:v>
                </c:pt>
                <c:pt idx="33">
                  <c:v>2.0342253614335051</c:v>
                </c:pt>
                <c:pt idx="34">
                  <c:v>2.0501084793851247</c:v>
                </c:pt>
                <c:pt idx="35">
                  <c:v>2.0659915973367444</c:v>
                </c:pt>
                <c:pt idx="36">
                  <c:v>2.0818747152883641</c:v>
                </c:pt>
                <c:pt idx="37">
                  <c:v>2.0977578332399838</c:v>
                </c:pt>
                <c:pt idx="38">
                  <c:v>2.1136409511916034</c:v>
                </c:pt>
                <c:pt idx="39">
                  <c:v>2.1295240691432231</c:v>
                </c:pt>
                <c:pt idx="40">
                  <c:v>2.1454071870948428</c:v>
                </c:pt>
                <c:pt idx="41">
                  <c:v>2.1612903050464625</c:v>
                </c:pt>
                <c:pt idx="42">
                  <c:v>2.1771734229980821</c:v>
                </c:pt>
                <c:pt idx="43">
                  <c:v>2.1930565409497018</c:v>
                </c:pt>
                <c:pt idx="44">
                  <c:v>2.2089396589013215</c:v>
                </c:pt>
                <c:pt idx="45">
                  <c:v>2.2248227768529412</c:v>
                </c:pt>
                <c:pt idx="46">
                  <c:v>2.2407058948045608</c:v>
                </c:pt>
                <c:pt idx="47">
                  <c:v>2.2565890127561805</c:v>
                </c:pt>
                <c:pt idx="48">
                  <c:v>2.2724721307078002</c:v>
                </c:pt>
                <c:pt idx="49">
                  <c:v>2.2883552486594199</c:v>
                </c:pt>
                <c:pt idx="50">
                  <c:v>2.3042383666110395</c:v>
                </c:pt>
                <c:pt idx="51">
                  <c:v>2.3201214845626592</c:v>
                </c:pt>
                <c:pt idx="52">
                  <c:v>2.3360046025142789</c:v>
                </c:pt>
                <c:pt idx="53">
                  <c:v>2.3518877204658986</c:v>
                </c:pt>
                <c:pt idx="54">
                  <c:v>2.3677708384175182</c:v>
                </c:pt>
                <c:pt idx="55">
                  <c:v>2.3836539563691379</c:v>
                </c:pt>
                <c:pt idx="56">
                  <c:v>2.3995370743207576</c:v>
                </c:pt>
                <c:pt idx="57">
                  <c:v>2.4154201922723773</c:v>
                </c:pt>
                <c:pt idx="58">
                  <c:v>2.4313033102239969</c:v>
                </c:pt>
                <c:pt idx="59">
                  <c:v>2.4471864281756166</c:v>
                </c:pt>
                <c:pt idx="60">
                  <c:v>2.4630695461272363</c:v>
                </c:pt>
              </c:numCache>
            </c:numRef>
          </c:xVal>
          <c:yVal>
            <c:numRef>
              <c:f>LIVE_Capability_Excel!$D$5:$D$65</c:f>
              <c:numCache>
                <c:formatCode>General</c:formatCode>
                <c:ptCount val="61"/>
                <c:pt idx="0">
                  <c:v>0.25498904798130051</c:v>
                </c:pt>
                <c:pt idx="1">
                  <c:v>0.29244807373559528</c:v>
                </c:pt>
                <c:pt idx="2">
                  <c:v>0.33373224627713405</c:v>
                </c:pt>
                <c:pt idx="3">
                  <c:v>0.37893938579394021</c:v>
                </c:pt>
                <c:pt idx="4">
                  <c:v>0.42811800294579128</c:v>
                </c:pt>
                <c:pt idx="5">
                  <c:v>0.48125959774566912</c:v>
                </c:pt>
                <c:pt idx="6">
                  <c:v>0.53829145450108706</c:v>
                </c:pt>
                <c:pt idx="7">
                  <c:v>0.59907022630557416</c:v>
                </c:pt>
                <c:pt idx="8">
                  <c:v>0.66337661046333851</c:v>
                </c:pt>
                <c:pt idx="9">
                  <c:v>0.73091141236587331</c:v>
                </c:pt>
                <c:pt idx="10">
                  <c:v>0.801293278480668</c:v>
                </c:pt>
                <c:pt idx="11">
                  <c:v>0.87405834855926878</c:v>
                </c:pt>
                <c:pt idx="12">
                  <c:v>0.94866203286433071</c:v>
                </c:pt>
                <c:pt idx="13">
                  <c:v>1.0244830628058899</c:v>
                </c:pt>
                <c:pt idx="14">
                  <c:v>1.1008298942686168</c:v>
                </c:pt>
                <c:pt idx="15">
                  <c:v>1.1769494642505975</c:v>
                </c:pt>
                <c:pt idx="16">
                  <c:v>1.2520382160565566</c:v>
                </c:pt>
                <c:pt idx="17">
                  <c:v>1.325255219619653</c:v>
                </c:pt>
                <c:pt idx="18">
                  <c:v>1.3957371254339019</c:v>
                </c:pt>
                <c:pt idx="19">
                  <c:v>1.4626146071890309</c:v>
                </c:pt>
                <c:pt idx="20">
                  <c:v>1.5250298736786423</c:v>
                </c:pt>
                <c:pt idx="21">
                  <c:v>1.5821547688783779</c:v>
                </c:pt>
                <c:pt idx="22">
                  <c:v>1.6332089338154001</c:v>
                </c:pt>
                <c:pt idx="23">
                  <c:v>1.6774774778774835</c:v>
                </c:pt>
                <c:pt idx="24">
                  <c:v>1.7143276025992225</c:v>
                </c:pt>
                <c:pt idx="25">
                  <c:v>1.7432236387774072</c:v>
                </c:pt>
                <c:pt idx="26">
                  <c:v>1.7637399979748305</c:v>
                </c:pt>
                <c:pt idx="27">
                  <c:v>1.7755716009070546</c:v>
                </c:pt>
                <c:pt idx="28">
                  <c:v>1.7785414256044951</c:v>
                </c:pt>
                <c:pt idx="29">
                  <c:v>1.7726049143346765</c:v>
                </c:pt>
                <c:pt idx="30">
                  <c:v>1.7578510859472047</c:v>
                </c:pt>
                <c:pt idx="31">
                  <c:v>1.734500314829984</c:v>
                </c:pt>
                <c:pt idx="32">
                  <c:v>1.7028988539294128</c:v>
                </c:pt>
                <c:pt idx="33">
                  <c:v>1.663510292084615</c:v>
                </c:pt>
                <c:pt idx="34">
                  <c:v>1.6169042402404781</c:v>
                </c:pt>
                <c:pt idx="35">
                  <c:v>1.5637426323821551</c:v>
                </c:pt>
                <c:pt idx="36">
                  <c:v>1.5047641014244584</c:v>
                </c:pt>
                <c:pt idx="37">
                  <c:v>1.4407669448447142</c:v>
                </c:pt>
                <c:pt idx="38">
                  <c:v>1.3725912276610657</c:v>
                </c:pt>
                <c:pt idx="39">
                  <c:v>1.3011005806427118</c:v>
                </c:pt>
                <c:pt idx="40">
                  <c:v>1.2271642397341418</c:v>
                </c:pt>
                <c:pt idx="41">
                  <c:v>1.1516398399914234</c:v>
                </c:pt>
                <c:pt idx="42">
                  <c:v>1.0753574262256627</c:v>
                </c:pt>
                <c:pt idx="43">
                  <c:v>0.99910507617001909</c:v>
                </c:pt>
                <c:pt idx="44">
                  <c:v>0.92361645405178261</c:v>
                </c:pt>
                <c:pt idx="45">
                  <c:v>0.84956052702712881</c:v>
                </c:pt>
                <c:pt idx="46">
                  <c:v>0.77753358820185037</c:v>
                </c:pt>
                <c:pt idx="47">
                  <c:v>0.70805364197862819</c:v>
                </c:pt>
                <c:pt idx="48">
                  <c:v>0.64155712397932352</c:v>
                </c:pt>
                <c:pt idx="49">
                  <c:v>0.57839785203235883</c:v>
                </c:pt>
                <c:pt idx="50">
                  <c:v>0.51884803930563461</c:v>
                </c:pt>
                <c:pt idx="51">
                  <c:v>0.46310114750652759</c:v>
                </c:pt>
                <c:pt idx="52">
                  <c:v>0.41127631831350464</c:v>
                </c:pt>
                <c:pt idx="53">
                  <c:v>0.36342409525774344</c:v>
                </c:pt>
                <c:pt idx="54">
                  <c:v>0.31953313585443754</c:v>
                </c:pt>
                <c:pt idx="55">
                  <c:v>0.27953761400049798</c:v>
                </c:pt>
                <c:pt idx="56">
                  <c:v>0.24332502411797813</c:v>
                </c:pt>
                <c:pt idx="57">
                  <c:v>0.21074411946834626</c:v>
                </c:pt>
                <c:pt idx="58">
                  <c:v>0.18161274548998785</c:v>
                </c:pt>
                <c:pt idx="59">
                  <c:v>0.15572536281011384</c:v>
                </c:pt>
                <c:pt idx="60">
                  <c:v>0.13286009165567755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24B-8948-B8E6-47B2CC556054}"/>
            </c:ext>
          </c:extLst>
        </c:ser>
        <c:ser>
          <c:idx val="1"/>
          <c:order val="1"/>
          <c:tx>
            <c:v>LSL</c:v>
          </c:tx>
          <c:spPr>
            <a:ln>
              <a:prstDash val="solid"/>
            </a:ln>
          </c:spPr>
          <c:marker>
            <c:symbol val="none"/>
          </c:marker>
          <c:xVal>
            <c:numRef>
              <c:f>LIVE_Capability_Excel!$F$5:$F$6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LIVE_Capability_Excel!$G$5:$G$6</c:f>
              <c:numCache>
                <c:formatCode>General</c:formatCode>
                <c:ptCount val="2"/>
                <c:pt idx="0">
                  <c:v>0</c:v>
                </c:pt>
                <c:pt idx="1">
                  <c:v>1.7785414256044951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24B-8948-B8E6-47B2CC556054}"/>
            </c:ext>
          </c:extLst>
        </c:ser>
        <c:ser>
          <c:idx val="2"/>
          <c:order val="2"/>
          <c:tx>
            <c:v>USL</c:v>
          </c:tx>
          <c:spPr>
            <a:ln>
              <a:prstDash val="solid"/>
            </a:ln>
          </c:spPr>
          <c:marker>
            <c:symbol val="none"/>
          </c:marker>
          <c:xVal>
            <c:numRef>
              <c:f>LIVE_Capability_Excel!$F$8:$F$9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xVal>
          <c:yVal>
            <c:numRef>
              <c:f>LIVE_Capability_Excel!$G$8:$G$9</c:f>
              <c:numCache>
                <c:formatCode>General</c:formatCode>
                <c:ptCount val="2"/>
                <c:pt idx="0">
                  <c:v>0</c:v>
                </c:pt>
                <c:pt idx="1">
                  <c:v>1.7785414256044951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24B-8948-B8E6-47B2CC556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Response Time (Days)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Probability Density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5899353362952535"/>
          <c:y val="0.19837777777777782"/>
          <c:w val="0.12983328201293276"/>
          <c:h val="0.58442925925925926"/>
        </c:manualLayout>
      </c:layout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14</xdr:row>
      <xdr:rowOff>165100</xdr:rowOff>
    </xdr:from>
    <xdr:ext cx="68199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/>
  </sheetViews>
  <sheetFormatPr baseColWidth="10" defaultColWidth="8.83203125" defaultRowHeight="15"/>
  <cols>
    <col min="1" max="1" width="32" customWidth="1"/>
    <col min="2" max="2" width="20" customWidth="1"/>
    <col min="3" max="3" width="23.1640625" customWidth="1"/>
    <col min="5" max="5" width="24.1640625" customWidth="1"/>
    <col min="6" max="6" width="41.83203125" customWidth="1"/>
  </cols>
  <sheetData>
    <row r="1" spans="1:6" ht="69.25" customHeight="1">
      <c r="A1" s="1" t="s">
        <v>0</v>
      </c>
      <c r="B1" s="23" t="s">
        <v>1</v>
      </c>
      <c r="C1" s="22"/>
      <c r="D1" s="22"/>
      <c r="E1" s="22"/>
      <c r="F1" s="2" t="s">
        <v>2</v>
      </c>
    </row>
    <row r="2" spans="1:6" ht="29.25" customHeight="1">
      <c r="A2" s="26" t="s">
        <v>3</v>
      </c>
      <c r="B2" s="22"/>
      <c r="C2" s="22"/>
      <c r="D2" s="22"/>
      <c r="E2" s="22"/>
      <c r="F2" s="3" t="s">
        <v>4</v>
      </c>
    </row>
    <row r="3" spans="1:6" ht="8" customHeight="1">
      <c r="A3" s="4"/>
      <c r="B3" s="4"/>
      <c r="C3" s="4"/>
      <c r="D3" s="4"/>
      <c r="E3" s="4"/>
      <c r="F3" s="4"/>
    </row>
    <row r="4" spans="1:6" ht="18.75" customHeight="1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</row>
    <row r="5" spans="1:6" ht="29.25" customHeight="1">
      <c r="A5" s="6"/>
      <c r="B5" s="6"/>
      <c r="C5" s="6"/>
      <c r="D5" s="6" t="s">
        <v>11</v>
      </c>
      <c r="E5" s="6"/>
      <c r="F5" s="6"/>
    </row>
    <row r="6" spans="1:6" ht="29.25" customHeight="1">
      <c r="A6" s="7" t="s">
        <v>12</v>
      </c>
      <c r="B6" s="24"/>
      <c r="C6" s="25"/>
      <c r="D6" s="25"/>
      <c r="E6" s="25"/>
      <c r="F6" s="25"/>
    </row>
    <row r="7" spans="1:6" ht="8" customHeight="1">
      <c r="A7" s="8"/>
      <c r="B7" s="8"/>
      <c r="C7" s="8"/>
      <c r="D7" s="8"/>
      <c r="E7" s="8"/>
      <c r="F7" s="8"/>
    </row>
    <row r="8" spans="1:6" ht="48" customHeight="1">
      <c r="A8" s="9" t="s">
        <v>13</v>
      </c>
      <c r="B8" s="29" t="s">
        <v>14</v>
      </c>
      <c r="C8" s="22"/>
      <c r="D8" s="22"/>
      <c r="E8" s="22"/>
      <c r="F8" s="22"/>
    </row>
    <row r="9" spans="1:6" ht="8" customHeight="1"/>
    <row r="10" spans="1:6" ht="26.75" customHeight="1">
      <c r="A10" s="18" t="s">
        <v>15</v>
      </c>
      <c r="B10" s="19"/>
      <c r="C10" s="19"/>
      <c r="D10" s="20" t="s">
        <v>16</v>
      </c>
      <c r="E10" s="19"/>
      <c r="F10" s="19"/>
    </row>
    <row r="11" spans="1:6" ht="26.75" customHeight="1">
      <c r="A11" s="10" t="s">
        <v>17</v>
      </c>
      <c r="B11" s="11"/>
    </row>
    <row r="12" spans="1:6" ht="26.75" customHeight="1">
      <c r="A12" s="10" t="s">
        <v>18</v>
      </c>
      <c r="B12" s="11"/>
    </row>
    <row r="13" spans="1:6" ht="26.75" customHeight="1">
      <c r="A13" s="10" t="s">
        <v>19</v>
      </c>
      <c r="B13" s="11"/>
    </row>
    <row r="14" spans="1:6" ht="26.75" customHeight="1">
      <c r="A14" s="10" t="s">
        <v>20</v>
      </c>
      <c r="B14" s="11"/>
    </row>
    <row r="15" spans="1:6" ht="26.75" customHeight="1">
      <c r="A15" s="10" t="s">
        <v>21</v>
      </c>
      <c r="B15" s="11"/>
    </row>
    <row r="16" spans="1:6" ht="26.75" customHeight="1">
      <c r="A16" s="10" t="s">
        <v>22</v>
      </c>
      <c r="B16" s="11"/>
    </row>
    <row r="17" spans="1:6" ht="26.75" customHeight="1">
      <c r="A17" s="10" t="s">
        <v>23</v>
      </c>
      <c r="B17" s="11"/>
    </row>
    <row r="18" spans="1:6" ht="8" customHeight="1">
      <c r="A18" s="12"/>
      <c r="B18" s="12"/>
      <c r="C18" s="12"/>
      <c r="D18" s="12"/>
      <c r="E18" s="12"/>
      <c r="F18" s="12"/>
    </row>
    <row r="19" spans="1:6" ht="26.75" customHeight="1">
      <c r="A19" s="18" t="s">
        <v>24</v>
      </c>
      <c r="B19" s="19"/>
      <c r="C19" s="19"/>
      <c r="D19" s="20" t="s">
        <v>25</v>
      </c>
      <c r="E19" s="19"/>
      <c r="F19" s="19"/>
    </row>
    <row r="20" spans="1:6" ht="26.75" customHeight="1">
      <c r="A20" s="13" t="s">
        <v>26</v>
      </c>
      <c r="B20" s="14" t="s">
        <v>27</v>
      </c>
      <c r="C20" s="15" t="s">
        <v>28</v>
      </c>
    </row>
    <row r="21" spans="1:6" ht="26.75" customHeight="1">
      <c r="A21" s="13" t="s">
        <v>29</v>
      </c>
      <c r="B21" s="14" t="s">
        <v>27</v>
      </c>
      <c r="C21" s="15" t="s">
        <v>30</v>
      </c>
    </row>
    <row r="22" spans="1:6" ht="26.75" customHeight="1">
      <c r="A22" s="13" t="s">
        <v>31</v>
      </c>
      <c r="B22" s="14" t="s">
        <v>27</v>
      </c>
      <c r="C22" s="15" t="s">
        <v>32</v>
      </c>
    </row>
    <row r="23" spans="1:6" ht="26.75" customHeight="1">
      <c r="A23" s="13" t="s">
        <v>33</v>
      </c>
      <c r="B23" s="14" t="s">
        <v>27</v>
      </c>
      <c r="C23" s="15" t="s">
        <v>34</v>
      </c>
    </row>
    <row r="24" spans="1:6" ht="26.75" customHeight="1">
      <c r="A24" s="13" t="s">
        <v>35</v>
      </c>
      <c r="B24" s="14" t="s">
        <v>27</v>
      </c>
      <c r="C24" s="15" t="s">
        <v>36</v>
      </c>
    </row>
    <row r="25" spans="1:6" ht="26.75" customHeight="1">
      <c r="A25" s="13" t="s">
        <v>37</v>
      </c>
      <c r="B25" s="14" t="s">
        <v>27</v>
      </c>
      <c r="C25" s="15" t="s">
        <v>38</v>
      </c>
    </row>
    <row r="26" spans="1:6" ht="26.75" customHeight="1">
      <c r="A26" s="13" t="s">
        <v>39</v>
      </c>
      <c r="B26" s="14" t="s">
        <v>27</v>
      </c>
      <c r="C26" s="15" t="s">
        <v>40</v>
      </c>
    </row>
    <row r="27" spans="1:6" ht="26.75" customHeight="1">
      <c r="A27" s="13" t="s">
        <v>41</v>
      </c>
      <c r="B27" s="14" t="s">
        <v>27</v>
      </c>
      <c r="C27" s="15" t="s">
        <v>42</v>
      </c>
    </row>
    <row r="28" spans="1:6" ht="8" customHeight="1">
      <c r="A28" s="12"/>
      <c r="B28" s="12"/>
      <c r="C28" s="12"/>
      <c r="D28" s="12"/>
      <c r="E28" s="12"/>
      <c r="F28" s="12"/>
    </row>
    <row r="29" spans="1:6" ht="8" customHeight="1">
      <c r="A29" s="12"/>
      <c r="B29" s="12"/>
      <c r="C29" s="12"/>
      <c r="D29" s="12"/>
      <c r="E29" s="12"/>
      <c r="F29" s="12"/>
    </row>
    <row r="30" spans="1:6" ht="34.75" customHeight="1">
      <c r="A30" s="27" t="s">
        <v>43</v>
      </c>
      <c r="B30" s="28"/>
      <c r="C30" s="28"/>
      <c r="D30" s="30" t="s">
        <v>44</v>
      </c>
      <c r="E30" s="28"/>
      <c r="F30" s="28"/>
    </row>
    <row r="31" spans="1:6" ht="24" customHeight="1">
      <c r="A31" s="21" t="s">
        <v>45</v>
      </c>
      <c r="B31" s="22"/>
      <c r="C31" s="22"/>
      <c r="D31" s="22"/>
      <c r="E31" s="31" t="s">
        <v>46</v>
      </c>
      <c r="F31" s="22"/>
    </row>
  </sheetData>
  <mergeCells count="12">
    <mergeCell ref="A10:C10"/>
    <mergeCell ref="D19:F19"/>
    <mergeCell ref="A19:C19"/>
    <mergeCell ref="A31:D31"/>
    <mergeCell ref="B1:E1"/>
    <mergeCell ref="B6:F6"/>
    <mergeCell ref="A2:E2"/>
    <mergeCell ref="A30:C30"/>
    <mergeCell ref="B8:F8"/>
    <mergeCell ref="D30:F30"/>
    <mergeCell ref="E31:F31"/>
    <mergeCell ref="D10:F10"/>
  </mergeCell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workbookViewId="0"/>
  </sheetViews>
  <sheetFormatPr baseColWidth="10" defaultColWidth="8.83203125" defaultRowHeight="15"/>
  <cols>
    <col min="1" max="1" width="47.1640625" customWidth="1"/>
    <col min="2" max="2" width="20" customWidth="1"/>
    <col min="3" max="3" width="18.83203125" customWidth="1"/>
    <col min="5" max="5" width="29.1640625" customWidth="1"/>
    <col min="6" max="6" width="37.83203125" customWidth="1"/>
  </cols>
  <sheetData>
    <row r="1" spans="1:6" ht="69.25" customHeight="1">
      <c r="A1" s="1" t="s">
        <v>0</v>
      </c>
      <c r="B1" s="23" t="s">
        <v>1</v>
      </c>
      <c r="C1" s="22"/>
      <c r="D1" s="22"/>
      <c r="E1" s="22"/>
      <c r="F1" s="2" t="s">
        <v>2</v>
      </c>
    </row>
    <row r="2" spans="1:6" ht="29.25" customHeight="1">
      <c r="A2" s="26" t="s">
        <v>3</v>
      </c>
      <c r="B2" s="22"/>
      <c r="C2" s="22"/>
      <c r="D2" s="22"/>
      <c r="E2" s="22"/>
      <c r="F2" s="3" t="s">
        <v>4</v>
      </c>
    </row>
    <row r="3" spans="1:6" ht="8" customHeight="1">
      <c r="A3" s="4"/>
      <c r="B3" s="4"/>
      <c r="C3" s="4"/>
      <c r="D3" s="4"/>
      <c r="E3" s="4"/>
      <c r="F3" s="4"/>
    </row>
    <row r="4" spans="1:6" ht="18.75" customHeight="1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</row>
    <row r="5" spans="1:6" ht="29.25" customHeight="1">
      <c r="A5" s="6" t="s">
        <v>47</v>
      </c>
      <c r="B5" s="6" t="s">
        <v>48</v>
      </c>
      <c r="C5" s="6" t="s">
        <v>49</v>
      </c>
      <c r="D5" s="6" t="s">
        <v>11</v>
      </c>
      <c r="E5" s="6" t="s">
        <v>50</v>
      </c>
      <c r="F5" s="6" t="s">
        <v>48</v>
      </c>
    </row>
    <row r="6" spans="1:6" ht="29.25" customHeight="1">
      <c r="A6" s="7" t="s">
        <v>12</v>
      </c>
      <c r="B6" s="24" t="s">
        <v>51</v>
      </c>
      <c r="C6" s="25"/>
      <c r="D6" s="25"/>
      <c r="E6" s="25"/>
      <c r="F6" s="25"/>
    </row>
    <row r="7" spans="1:6" ht="8" customHeight="1">
      <c r="A7" s="8"/>
      <c r="B7" s="8"/>
      <c r="C7" s="8"/>
      <c r="D7" s="8"/>
      <c r="E7" s="8"/>
      <c r="F7" s="8"/>
    </row>
    <row r="8" spans="1:6" ht="48" customHeight="1">
      <c r="A8" s="9" t="s">
        <v>13</v>
      </c>
      <c r="B8" s="29" t="s">
        <v>14</v>
      </c>
      <c r="C8" s="22"/>
      <c r="D8" s="22"/>
      <c r="E8" s="22"/>
      <c r="F8" s="22"/>
    </row>
    <row r="9" spans="1:6" ht="8" customHeight="1"/>
    <row r="10" spans="1:6" ht="26.75" customHeight="1">
      <c r="A10" s="18" t="s">
        <v>15</v>
      </c>
      <c r="B10" s="19"/>
      <c r="C10" s="19"/>
      <c r="D10" s="20" t="s">
        <v>16</v>
      </c>
      <c r="E10" s="19"/>
      <c r="F10" s="19"/>
    </row>
    <row r="11" spans="1:6" ht="26.75" customHeight="1">
      <c r="A11" s="10" t="s">
        <v>17</v>
      </c>
      <c r="B11" s="16" t="s">
        <v>52</v>
      </c>
    </row>
    <row r="12" spans="1:6" ht="26.75" customHeight="1">
      <c r="A12" s="10" t="s">
        <v>18</v>
      </c>
      <c r="B12" s="16" t="s">
        <v>53</v>
      </c>
    </row>
    <row r="13" spans="1:6" ht="26.75" customHeight="1">
      <c r="A13" s="10" t="s">
        <v>19</v>
      </c>
      <c r="B13" s="16" t="s">
        <v>54</v>
      </c>
    </row>
    <row r="14" spans="1:6" ht="26.75" customHeight="1">
      <c r="A14" s="10" t="s">
        <v>20</v>
      </c>
      <c r="B14" s="16" t="s">
        <v>11</v>
      </c>
    </row>
    <row r="15" spans="1:6" ht="26.75" customHeight="1">
      <c r="A15" s="10" t="s">
        <v>21</v>
      </c>
      <c r="B15" s="16" t="s">
        <v>55</v>
      </c>
    </row>
    <row r="16" spans="1:6" ht="26.75" customHeight="1">
      <c r="A16" s="10" t="s">
        <v>22</v>
      </c>
      <c r="B16" s="16" t="s">
        <v>56</v>
      </c>
    </row>
    <row r="17" spans="1:6" ht="26.75" customHeight="1">
      <c r="A17" s="10" t="s">
        <v>23</v>
      </c>
      <c r="B17" s="16" t="s">
        <v>57</v>
      </c>
    </row>
    <row r="18" spans="1:6" ht="8" customHeight="1">
      <c r="A18" s="12"/>
      <c r="B18" s="12"/>
      <c r="C18" s="12"/>
      <c r="D18" s="12"/>
      <c r="E18" s="12"/>
      <c r="F18" s="12"/>
    </row>
    <row r="19" spans="1:6" ht="26.75" customHeight="1">
      <c r="A19" s="18" t="s">
        <v>24</v>
      </c>
      <c r="B19" s="19"/>
      <c r="C19" s="19"/>
      <c r="D19" s="20" t="s">
        <v>58</v>
      </c>
      <c r="E19" s="19"/>
      <c r="F19" s="19"/>
    </row>
    <row r="20" spans="1:6" ht="26.75" customHeight="1">
      <c r="A20" s="13" t="s">
        <v>26</v>
      </c>
      <c r="B20" s="14" t="s">
        <v>59</v>
      </c>
      <c r="C20" s="15" t="s">
        <v>28</v>
      </c>
    </row>
    <row r="21" spans="1:6" ht="26.75" customHeight="1">
      <c r="A21" s="13" t="s">
        <v>29</v>
      </c>
      <c r="B21" s="14" t="s">
        <v>59</v>
      </c>
      <c r="C21" s="15" t="s">
        <v>30</v>
      </c>
    </row>
    <row r="22" spans="1:6" ht="26.75" customHeight="1">
      <c r="A22" s="13" t="s">
        <v>31</v>
      </c>
      <c r="B22" s="14" t="s">
        <v>59</v>
      </c>
      <c r="C22" s="15" t="s">
        <v>32</v>
      </c>
    </row>
    <row r="23" spans="1:6" ht="26.75" customHeight="1">
      <c r="A23" s="13" t="s">
        <v>33</v>
      </c>
      <c r="B23" s="14" t="s">
        <v>59</v>
      </c>
      <c r="C23" s="15" t="s">
        <v>34</v>
      </c>
    </row>
    <row r="24" spans="1:6" ht="26.75" customHeight="1">
      <c r="A24" s="13" t="s">
        <v>35</v>
      </c>
      <c r="B24" s="14" t="s">
        <v>60</v>
      </c>
      <c r="C24" s="15" t="s">
        <v>36</v>
      </c>
    </row>
    <row r="25" spans="1:6" ht="26.75" customHeight="1">
      <c r="A25" s="13" t="s">
        <v>37</v>
      </c>
      <c r="B25" s="14" t="s">
        <v>61</v>
      </c>
      <c r="C25" s="15" t="s">
        <v>38</v>
      </c>
    </row>
    <row r="26" spans="1:6" ht="26.75" customHeight="1">
      <c r="A26" s="13" t="s">
        <v>39</v>
      </c>
      <c r="B26" s="14" t="s">
        <v>62</v>
      </c>
      <c r="C26" s="15" t="s">
        <v>40</v>
      </c>
    </row>
    <row r="27" spans="1:6" ht="26.75" customHeight="1">
      <c r="A27" s="13" t="s">
        <v>41</v>
      </c>
      <c r="B27" s="17" t="s">
        <v>63</v>
      </c>
      <c r="C27" s="15" t="s">
        <v>42</v>
      </c>
    </row>
    <row r="28" spans="1:6" ht="8" customHeight="1">
      <c r="A28" s="12"/>
      <c r="B28" s="12"/>
      <c r="C28" s="12"/>
      <c r="D28" s="12"/>
      <c r="E28" s="12"/>
      <c r="F28" s="12"/>
    </row>
    <row r="29" spans="1:6" ht="8" customHeight="1">
      <c r="A29" s="12"/>
      <c r="B29" s="12"/>
      <c r="C29" s="12"/>
      <c r="D29" s="12"/>
      <c r="E29" s="12"/>
      <c r="F29" s="12"/>
    </row>
    <row r="30" spans="1:6" ht="34.75" customHeight="1">
      <c r="A30" s="27" t="s">
        <v>43</v>
      </c>
      <c r="B30" s="28"/>
      <c r="C30" s="28"/>
      <c r="D30" s="30" t="s">
        <v>44</v>
      </c>
      <c r="E30" s="28"/>
      <c r="F30" s="28"/>
    </row>
    <row r="31" spans="1:6" ht="24" customHeight="1">
      <c r="A31" s="21" t="s">
        <v>45</v>
      </c>
      <c r="B31" s="22"/>
      <c r="C31" s="22"/>
      <c r="D31" s="22"/>
      <c r="E31" s="31" t="s">
        <v>46</v>
      </c>
      <c r="F31" s="22"/>
    </row>
  </sheetData>
  <mergeCells count="12">
    <mergeCell ref="A10:C10"/>
    <mergeCell ref="D19:F19"/>
    <mergeCell ref="A19:C19"/>
    <mergeCell ref="A31:D31"/>
    <mergeCell ref="B1:E1"/>
    <mergeCell ref="B6:F6"/>
    <mergeCell ref="A2:E2"/>
    <mergeCell ref="A30:C30"/>
    <mergeCell ref="B8:F8"/>
    <mergeCell ref="D30:F30"/>
    <mergeCell ref="E31:F31"/>
    <mergeCell ref="D10:F10"/>
  </mergeCells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5"/>
  <sheetViews>
    <sheetView workbookViewId="0">
      <selection activeCell="G12" sqref="G12"/>
    </sheetView>
  </sheetViews>
  <sheetFormatPr baseColWidth="10" defaultColWidth="8.83203125" defaultRowHeight="15"/>
  <sheetData>
    <row r="1" spans="1:16">
      <c r="A1" s="34" t="s">
        <v>64</v>
      </c>
      <c r="B1" s="34"/>
      <c r="C1" s="34" t="s">
        <v>65</v>
      </c>
      <c r="D1">
        <f>SUM(A2:A101)/COUNT(A2:A101)</f>
        <v>1.952161500793651</v>
      </c>
      <c r="I1" s="36" t="s">
        <v>71</v>
      </c>
      <c r="J1" s="37"/>
      <c r="K1" s="37"/>
      <c r="L1" s="37"/>
      <c r="M1" s="37"/>
    </row>
    <row r="2" spans="1:16">
      <c r="A2">
        <v>2.1241785382528078</v>
      </c>
      <c r="C2" s="34" t="s">
        <v>66</v>
      </c>
      <c r="D2">
        <f>SQRT((SUMSQ(A2:A101)-(SUM(A2:A101)^2/COUNT(A2:A101)))/(COUNT(A2:A101)-1))</f>
        <v>0.22429304564015701</v>
      </c>
      <c r="I2" t="s">
        <v>72</v>
      </c>
    </row>
    <row r="3" spans="1:16">
      <c r="A3">
        <v>1.9654339247072039</v>
      </c>
      <c r="I3" t="s">
        <v>78</v>
      </c>
      <c r="P3" s="35"/>
    </row>
    <row r="4" spans="1:16">
      <c r="A4">
        <v>2.1619221345251729</v>
      </c>
      <c r="C4" t="s">
        <v>67</v>
      </c>
      <c r="D4" t="s">
        <v>68</v>
      </c>
      <c r="F4" s="34" t="s">
        <v>69</v>
      </c>
      <c r="G4" s="34" t="s">
        <v>70</v>
      </c>
      <c r="I4" t="s">
        <v>73</v>
      </c>
    </row>
    <row r="5" spans="1:16">
      <c r="A5">
        <v>2.3807574641020062</v>
      </c>
      <c r="C5">
        <f>MIN(A2:A101)</f>
        <v>1.5100824690300561</v>
      </c>
      <c r="D5">
        <f t="shared" ref="D5:D36" si="0">(1/($D$2*2.50662827463))*EXP(-0.5*((C5-$D$1)/$D$2)^2)</f>
        <v>0.25498904798130051</v>
      </c>
      <c r="F5">
        <v>1</v>
      </c>
      <c r="G5">
        <v>0</v>
      </c>
      <c r="I5" t="s">
        <v>74</v>
      </c>
    </row>
    <row r="6" spans="1:16">
      <c r="A6">
        <v>1.941461656319166</v>
      </c>
      <c r="C6">
        <f>C5+(MAX(A2:A101)-MIN(A2:A101))/60</f>
        <v>1.5259655869816757</v>
      </c>
      <c r="D6">
        <f t="shared" si="0"/>
        <v>0.29244807373559528</v>
      </c>
      <c r="F6">
        <v>1</v>
      </c>
      <c r="G6">
        <f>MAX(D5:D65)</f>
        <v>1.7785414256044951</v>
      </c>
      <c r="I6" t="s">
        <v>75</v>
      </c>
    </row>
    <row r="7" spans="1:16">
      <c r="A7">
        <v>1.9414657607627051</v>
      </c>
      <c r="C7">
        <f>C6+(MAX(A2:A101)-MIN(A2:A101))/60</f>
        <v>1.5418487049332954</v>
      </c>
      <c r="D7">
        <f t="shared" si="0"/>
        <v>0.33373224627713405</v>
      </c>
      <c r="I7" t="s">
        <v>76</v>
      </c>
    </row>
    <row r="8" spans="1:16">
      <c r="A8">
        <v>2.3948032038768479</v>
      </c>
      <c r="C8">
        <f>C7+(MAX(A2:A101)-MIN(A2:A101))/60</f>
        <v>1.5577318228849151</v>
      </c>
      <c r="D8">
        <f t="shared" si="0"/>
        <v>0.37893938579394021</v>
      </c>
      <c r="F8">
        <v>3</v>
      </c>
      <c r="G8">
        <v>0</v>
      </c>
    </row>
    <row r="9" spans="1:16">
      <c r="A9">
        <v>2.1918586822882271</v>
      </c>
      <c r="C9">
        <f>C8+(MAX(A2:A101)-MIN(A2:A101))/60</f>
        <v>1.5736149408365347</v>
      </c>
      <c r="D9">
        <f t="shared" si="0"/>
        <v>0.42811800294579128</v>
      </c>
      <c r="F9">
        <v>3</v>
      </c>
      <c r="G9">
        <f>MAX(D5:D65)</f>
        <v>1.7785414256044951</v>
      </c>
    </row>
    <row r="10" spans="1:16">
      <c r="A10">
        <v>1.8826314035162619</v>
      </c>
      <c r="C10">
        <f>C9+(MAX(A2:A101)-MIN(A2:A101))/60</f>
        <v>1.5894980587881544</v>
      </c>
      <c r="D10">
        <f t="shared" si="0"/>
        <v>0.48125959774566912</v>
      </c>
      <c r="I10" s="32" t="s">
        <v>77</v>
      </c>
    </row>
    <row r="11" spans="1:16">
      <c r="A11">
        <v>2.1356400108964908</v>
      </c>
      <c r="C11">
        <f>C10+(MAX(A2:A101)-MIN(A2:A101))/60</f>
        <v>1.6053811767397741</v>
      </c>
      <c r="D11">
        <f t="shared" si="0"/>
        <v>0.53829145450108706</v>
      </c>
      <c r="I11" s="33" t="str">
        <f>IF(AND(F6&lt;=$D$1,$D$1&lt;=F9),"Capable","Not Capable")</f>
        <v>Capable</v>
      </c>
      <c r="J11" s="33"/>
    </row>
    <row r="12" spans="1:16">
      <c r="A12">
        <v>1.884145576796884</v>
      </c>
      <c r="C12">
        <f>C11+(MAX(A2:A101)-MIN(A2:A101))/60</f>
        <v>1.6212642946913938</v>
      </c>
      <c r="D12">
        <f t="shared" si="0"/>
        <v>0.59907022630557416</v>
      </c>
    </row>
    <row r="13" spans="1:16">
      <c r="A13">
        <v>1.8835675616074361</v>
      </c>
      <c r="C13">
        <f>C12+(MAX(A2:A101)-MIN(A2:A101))/60</f>
        <v>1.6371474126430134</v>
      </c>
      <c r="D13">
        <f t="shared" si="0"/>
        <v>0.66337661046333851</v>
      </c>
    </row>
    <row r="14" spans="1:16">
      <c r="A14">
        <v>2.0604905678915091</v>
      </c>
      <c r="C14">
        <f>C13+(MAX(A2:A101)-MIN(A2:A101))/60</f>
        <v>1.6530305305946331</v>
      </c>
      <c r="D14">
        <f t="shared" si="0"/>
        <v>0.73091141236587331</v>
      </c>
    </row>
    <row r="15" spans="1:16">
      <c r="A15">
        <v>1.52167993883555</v>
      </c>
      <c r="C15">
        <f>C14+(MAX(A2:A101)-MIN(A2:A101))/60</f>
        <v>1.6689136485462528</v>
      </c>
      <c r="D15">
        <f t="shared" si="0"/>
        <v>0.801293278480668</v>
      </c>
    </row>
    <row r="16" spans="1:16">
      <c r="A16">
        <v>1.5687705418717419</v>
      </c>
      <c r="C16">
        <f>C15+(MAX(A2:A101)-MIN(A2:A101))/60</f>
        <v>1.6847967664978725</v>
      </c>
      <c r="D16">
        <f t="shared" si="0"/>
        <v>0.87405834855926878</v>
      </c>
    </row>
    <row r="17" spans="1:4">
      <c r="A17">
        <v>1.8594281176897569</v>
      </c>
      <c r="C17">
        <f>C16+(MAX(A2:A101)-MIN(A2:A101))/60</f>
        <v>1.7006798844494921</v>
      </c>
      <c r="D17">
        <f t="shared" si="0"/>
        <v>0.94866203286433071</v>
      </c>
    </row>
    <row r="18" spans="1:4">
      <c r="A18">
        <v>1.7467922199163941</v>
      </c>
      <c r="C18">
        <f>C17+(MAX(A2:A101)-MIN(A2:A101))/60</f>
        <v>1.7165630024011118</v>
      </c>
      <c r="D18">
        <f t="shared" si="0"/>
        <v>1.0244830628058899</v>
      </c>
    </row>
    <row r="19" spans="1:4">
      <c r="A19">
        <v>2.078561833148818</v>
      </c>
      <c r="C19">
        <f>C18+(MAX(A2:A101)-MIN(A2:A101))/60</f>
        <v>1.7324461203527315</v>
      </c>
      <c r="D19">
        <f t="shared" si="0"/>
        <v>1.1008298942686168</v>
      </c>
    </row>
    <row r="20" spans="1:4">
      <c r="A20">
        <v>1.7729939811196971</v>
      </c>
      <c r="C20">
        <f>C19+(MAX(A2:A101)-MIN(A2:A101))/60</f>
        <v>1.7483292383043512</v>
      </c>
      <c r="D20">
        <f t="shared" si="0"/>
        <v>1.1769494642505975</v>
      </c>
    </row>
    <row r="21" spans="1:4">
      <c r="A21">
        <v>1.6469240746661771</v>
      </c>
      <c r="C21">
        <f>C20+(MAX(A2:A101)-MIN(A2:A101))/60</f>
        <v>1.7642123562559708</v>
      </c>
      <c r="D21">
        <f t="shared" si="0"/>
        <v>1.2520382160565566</v>
      </c>
    </row>
    <row r="22" spans="1:4">
      <c r="A22">
        <v>2.366412192230388</v>
      </c>
      <c r="C22">
        <f>C21+(MAX(A2:A101)-MIN(A2:A101))/60</f>
        <v>1.7800954742075905</v>
      </c>
      <c r="D22">
        <f t="shared" si="0"/>
        <v>1.325255219619653</v>
      </c>
    </row>
    <row r="23" spans="1:4">
      <c r="A23">
        <v>1.943555924878366</v>
      </c>
      <c r="C23">
        <f>C22+(MAX(A2:A101)-MIN(A2:A101))/60</f>
        <v>1.7959785921592102</v>
      </c>
      <c r="D23">
        <f t="shared" si="0"/>
        <v>1.3957371254339019</v>
      </c>
    </row>
    <row r="24" spans="1:4">
      <c r="A24">
        <v>2.0168820511719812</v>
      </c>
      <c r="C24">
        <f>C23+(MAX(A2:A101)-MIN(A2:A101))/60</f>
        <v>1.8118617101108299</v>
      </c>
      <c r="D24">
        <f t="shared" si="0"/>
        <v>1.4626146071890309</v>
      </c>
    </row>
    <row r="25" spans="1:4">
      <c r="A25">
        <v>1.6438129534466359</v>
      </c>
      <c r="C25">
        <f>C24+(MAX(A2:A101)-MIN(A2:A101))/60</f>
        <v>1.8277448280624495</v>
      </c>
      <c r="D25">
        <f t="shared" si="0"/>
        <v>1.5250298736786423</v>
      </c>
    </row>
    <row r="26" spans="1:4">
      <c r="A26">
        <v>1.8639043188687039</v>
      </c>
      <c r="C26">
        <f>C25+(MAX(A2:A101)-MIN(A2:A101))/60</f>
        <v>1.8436279460140692</v>
      </c>
      <c r="D26">
        <f t="shared" si="0"/>
        <v>1.5821547688783779</v>
      </c>
    </row>
    <row r="27" spans="1:4">
      <c r="A27">
        <v>2.0277306474274659</v>
      </c>
      <c r="C27">
        <f>C26+(MAX(A2:A101)-MIN(A2:A101))/60</f>
        <v>1.8595110639656889</v>
      </c>
      <c r="D27">
        <f t="shared" si="0"/>
        <v>1.6332089338154001</v>
      </c>
    </row>
    <row r="28" spans="1:4">
      <c r="A28">
        <v>1.7122516056444239</v>
      </c>
      <c r="C28">
        <f>C27+(MAX(A2:A101)-MIN(A2:A101))/60</f>
        <v>1.8753941819173086</v>
      </c>
      <c r="D28">
        <f t="shared" si="0"/>
        <v>1.6774774778774835</v>
      </c>
    </row>
    <row r="29" spans="1:4">
      <c r="A29">
        <v>2.0939245045864179</v>
      </c>
      <c r="C29">
        <f>C28+(MAX(A2:A101)-MIN(A2:A101))/60</f>
        <v>1.8912772998689282</v>
      </c>
      <c r="D29">
        <f t="shared" si="0"/>
        <v>1.7143276025992225</v>
      </c>
    </row>
    <row r="30" spans="1:4">
      <c r="A30">
        <v>1.849840327520299</v>
      </c>
      <c r="C30">
        <f>C29+(MAX(A2:A101)-MIN(A2:A101))/60</f>
        <v>1.9071604178205479</v>
      </c>
      <c r="D30">
        <f t="shared" si="0"/>
        <v>1.7432236387774072</v>
      </c>
    </row>
    <row r="31" spans="1:4">
      <c r="A31">
        <v>1.927076562551681</v>
      </c>
      <c r="C31">
        <f>C30+(MAX(A2:A101)-MIN(A2:A101))/60</f>
        <v>1.9230435357721676</v>
      </c>
      <c r="D31">
        <f t="shared" si="0"/>
        <v>1.7637399979748305</v>
      </c>
    </row>
    <row r="32" spans="1:4">
      <c r="A32">
        <v>1.849573346942651</v>
      </c>
      <c r="C32">
        <f>C31+(MAX(A2:A101)-MIN(A2:A101))/60</f>
        <v>1.9389266537237873</v>
      </c>
      <c r="D32">
        <f t="shared" si="0"/>
        <v>1.7755716009070546</v>
      </c>
    </row>
    <row r="33" spans="1:4">
      <c r="A33">
        <v>2.4630695461272341</v>
      </c>
      <c r="C33">
        <f>C32+(MAX(A2:A101)-MIN(A2:A101))/60</f>
        <v>1.9548097716754069</v>
      </c>
      <c r="D33">
        <f t="shared" si="0"/>
        <v>1.7785414256044951</v>
      </c>
    </row>
    <row r="34" spans="1:4">
      <c r="A34">
        <v>1.996625693815516</v>
      </c>
      <c r="C34">
        <f>C33+(MAX(A2:A101)-MIN(A2:A101))/60</f>
        <v>1.9706928896270266</v>
      </c>
      <c r="D34">
        <f t="shared" si="0"/>
        <v>1.7726049143346765</v>
      </c>
    </row>
    <row r="35" spans="1:4">
      <c r="A35">
        <v>1.735572267761025</v>
      </c>
      <c r="C35">
        <f>C34+(MAX(A2:A101)-MIN(A2:A101))/60</f>
        <v>1.9865760075786463</v>
      </c>
      <c r="D35">
        <f t="shared" si="0"/>
        <v>1.7578510859472047</v>
      </c>
    </row>
    <row r="36" spans="1:4">
      <c r="A36">
        <v>2.2056362280257971</v>
      </c>
      <c r="C36">
        <f>C35+(MAX(A2:A101)-MIN(A2:A101))/60</f>
        <v>2.0024591255302657</v>
      </c>
      <c r="D36">
        <f t="shared" si="0"/>
        <v>1.734500314829984</v>
      </c>
    </row>
    <row r="37" spans="1:4">
      <c r="A37">
        <v>1.694789087507244</v>
      </c>
      <c r="C37">
        <f>C36+(MAX(A2:A101)-MIN(A2:A101))/60</f>
        <v>2.0183422434818854</v>
      </c>
      <c r="D37">
        <f t="shared" ref="D37:D65" si="1">(1/($D$2*2.50662827463))*EXP(-0.5*((C37-$D$1)/$D$2)^2)</f>
        <v>1.7028988539294128</v>
      </c>
    </row>
    <row r="38" spans="1:4">
      <c r="A38">
        <v>2.0522158987511889</v>
      </c>
      <c r="C38">
        <f>C37+(MAX(A2:A101)-MIN(A2:A101))/60</f>
        <v>2.0342253614335051</v>
      </c>
      <c r="D38">
        <f t="shared" si="1"/>
        <v>1.663510292084615</v>
      </c>
    </row>
    <row r="39" spans="1:4">
      <c r="A39">
        <v>1.5100824690300561</v>
      </c>
      <c r="C39">
        <f>C38+(MAX(A2:A101)-MIN(A2:A101))/60</f>
        <v>2.0501084793851247</v>
      </c>
      <c r="D39">
        <f t="shared" si="1"/>
        <v>1.6169042402404781</v>
      </c>
    </row>
    <row r="40" spans="1:4">
      <c r="A40">
        <v>1.6679534877753921</v>
      </c>
      <c r="C40">
        <f>C39+(MAX(A2:A101)-MIN(A2:A101))/60</f>
        <v>2.0659915973367444</v>
      </c>
      <c r="D40">
        <f t="shared" si="1"/>
        <v>1.5637426323821551</v>
      </c>
    </row>
    <row r="41" spans="1:4">
      <c r="A41">
        <v>2.0492153089672809</v>
      </c>
      <c r="C41">
        <f>C40+(MAX(A2:A101)-MIN(A2:A101))/60</f>
        <v>2.0818747152883641</v>
      </c>
      <c r="D41">
        <f t="shared" si="1"/>
        <v>1.5047641014244584</v>
      </c>
    </row>
    <row r="42" spans="1:4">
      <c r="A42">
        <v>2.1846166449988531</v>
      </c>
      <c r="C42">
        <f>C41+(MAX(A2:A101)-MIN(A2:A101))/60</f>
        <v>2.0977578332399838</v>
      </c>
      <c r="D42">
        <f t="shared" si="1"/>
        <v>1.4407669448447142</v>
      </c>
    </row>
    <row r="43" spans="1:4">
      <c r="A43">
        <v>2.042842070297493</v>
      </c>
      <c r="C43">
        <f>C42+(MAX(A2:A101)-MIN(A2:A101))/60</f>
        <v>2.1136409511916034</v>
      </c>
      <c r="D43">
        <f t="shared" si="1"/>
        <v>1.3725912276610657</v>
      </c>
    </row>
    <row r="44" spans="1:4">
      <c r="A44">
        <v>1.97108792940294</v>
      </c>
      <c r="C44">
        <f>C43+(MAX(A2:A101)-MIN(A2:A101))/60</f>
        <v>2.1295240691432231</v>
      </c>
      <c r="D44">
        <f t="shared" si="1"/>
        <v>1.3011005806427118</v>
      </c>
    </row>
    <row r="45" spans="1:4">
      <c r="A45">
        <v>1.924724076102678</v>
      </c>
      <c r="C45">
        <f>C44+(MAX(A2:A101)-MIN(A2:A101))/60</f>
        <v>2.1454071870948428</v>
      </c>
      <c r="D45">
        <f t="shared" si="1"/>
        <v>1.2271642397341418</v>
      </c>
    </row>
    <row r="46" spans="1:4">
      <c r="A46">
        <v>1.630369502408143</v>
      </c>
      <c r="C46">
        <f>C45+(MAX(A2:A101)-MIN(A2:A101))/60</f>
        <v>2.1612903050464625</v>
      </c>
      <c r="D46">
        <f t="shared" si="1"/>
        <v>1.1516398399914234</v>
      </c>
    </row>
    <row r="47" spans="1:4">
      <c r="A47">
        <v>1.820038947901323</v>
      </c>
      <c r="C47">
        <f>C46+(MAX(A2:A101)-MIN(A2:A101))/60</f>
        <v>2.1771734229980821</v>
      </c>
      <c r="D47">
        <f t="shared" si="1"/>
        <v>1.0753574262256627</v>
      </c>
    </row>
    <row r="48" spans="1:4">
      <c r="A48">
        <v>1.884840307260053</v>
      </c>
      <c r="C48">
        <f>C47+(MAX(A2:A101)-MIN(A2:A101))/60</f>
        <v>2.1930565409497018</v>
      </c>
      <c r="D48">
        <f t="shared" si="1"/>
        <v>0.99910507617001909</v>
      </c>
    </row>
    <row r="49" spans="1:4">
      <c r="A49">
        <v>2.2642805565547288</v>
      </c>
      <c r="C49">
        <f>C48+(MAX(A2:A101)-MIN(A2:A101))/60</f>
        <v>2.2089396589013215</v>
      </c>
      <c r="D49">
        <f t="shared" si="1"/>
        <v>0.92361645405178261</v>
      </c>
    </row>
    <row r="50" spans="1:4">
      <c r="A50">
        <v>2.0859045723921148</v>
      </c>
      <c r="C50">
        <f>C49+(MAX(A2:A101)-MIN(A2:A101))/60</f>
        <v>2.2248227768529412</v>
      </c>
      <c r="D50">
        <f t="shared" si="1"/>
        <v>0.84956052702712881</v>
      </c>
    </row>
    <row r="51" spans="1:4">
      <c r="A51">
        <v>1.559239961159316</v>
      </c>
      <c r="C51">
        <f>C50+(MAX(A2:A101)-MIN(A2:A101))/60</f>
        <v>2.2407058948045608</v>
      </c>
      <c r="D51">
        <f t="shared" si="1"/>
        <v>0.77753358820185037</v>
      </c>
    </row>
    <row r="52" spans="1:4">
      <c r="A52">
        <v>2.0810209923486989</v>
      </c>
      <c r="C52">
        <f>C51+(MAX(A2:A101)-MIN(A2:A101))/60</f>
        <v>2.2565890127561805</v>
      </c>
      <c r="D52">
        <f t="shared" si="1"/>
        <v>0.70805364197862819</v>
      </c>
    </row>
    <row r="53" spans="1:4">
      <c r="A53">
        <v>1.9037294298959211</v>
      </c>
      <c r="C53">
        <f>C52+(MAX(A2:A101)-MIN(A2:A101))/60</f>
        <v>2.2724721307078002</v>
      </c>
      <c r="D53">
        <f t="shared" si="1"/>
        <v>0.64155712397932352</v>
      </c>
    </row>
    <row r="54" spans="1:4">
      <c r="A54">
        <v>1.83076949992351</v>
      </c>
      <c r="C54">
        <f>C53+(MAX(A2:A101)-MIN(A2:A101))/60</f>
        <v>2.2883552486594199</v>
      </c>
      <c r="D54">
        <f t="shared" si="1"/>
        <v>0.57839785203235883</v>
      </c>
    </row>
    <row r="55" spans="1:4">
      <c r="A55">
        <v>2.1529190722102172</v>
      </c>
      <c r="C55">
        <f>C54+(MAX(A2:A101)-MIN(A2:A101))/60</f>
        <v>2.3042383666110395</v>
      </c>
      <c r="D55">
        <f t="shared" si="1"/>
        <v>0.51884803930563461</v>
      </c>
    </row>
    <row r="56" spans="1:4">
      <c r="A56">
        <v>2.257749880623988</v>
      </c>
      <c r="C56">
        <f>C55+(MAX(A2:A101)-MIN(A2:A101))/60</f>
        <v>2.3201214845626592</v>
      </c>
      <c r="D56">
        <f t="shared" si="1"/>
        <v>0.46310114750652759</v>
      </c>
    </row>
    <row r="57" spans="1:4">
      <c r="A57">
        <v>2.2328200297790501</v>
      </c>
      <c r="C57">
        <f>C56+(MAX(A2:A101)-MIN(A2:A101))/60</f>
        <v>2.3360046025142789</v>
      </c>
      <c r="D57">
        <f t="shared" si="1"/>
        <v>0.41127631831350464</v>
      </c>
    </row>
    <row r="58" spans="1:4">
      <c r="A58">
        <v>1.79019561919434</v>
      </c>
      <c r="C58">
        <f>C57+(MAX(A2:A101)-MIN(A2:A101))/60</f>
        <v>2.3518877204658986</v>
      </c>
      <c r="D58">
        <f t="shared" si="1"/>
        <v>0.36342409525774344</v>
      </c>
    </row>
    <row r="59" spans="1:4">
      <c r="A59">
        <v>1.9226969060371959</v>
      </c>
      <c r="C59">
        <f>C58+(MAX(A2:A101)-MIN(A2:A101))/60</f>
        <v>2.3677708384175182</v>
      </c>
      <c r="D59">
        <f t="shared" si="1"/>
        <v>0.31953313585443754</v>
      </c>
    </row>
    <row r="60" spans="1:4">
      <c r="A60">
        <v>2.0828158578508909</v>
      </c>
      <c r="C60">
        <f>C59+(MAX(A2:A101)-MIN(A2:A101))/60</f>
        <v>2.3836539563691379</v>
      </c>
      <c r="D60">
        <f t="shared" si="1"/>
        <v>0.27953761400049798</v>
      </c>
    </row>
    <row r="61" spans="1:4">
      <c r="A61">
        <v>2.2438862817805898</v>
      </c>
      <c r="C61">
        <f>C60+(MAX(A2:A101)-MIN(A2:A101))/60</f>
        <v>2.3995370743207576</v>
      </c>
      <c r="D61">
        <f t="shared" si="1"/>
        <v>0.24332502411797813</v>
      </c>
    </row>
    <row r="62" spans="1:4">
      <c r="A62">
        <v>1.880206440538678</v>
      </c>
      <c r="C62">
        <f>C61+(MAX(A2:A101)-MIN(A2:A101))/60</f>
        <v>2.4154201922723773</v>
      </c>
      <c r="D62">
        <f t="shared" si="1"/>
        <v>0.21074411946834626</v>
      </c>
    </row>
    <row r="63" spans="1:4">
      <c r="A63">
        <v>1.9535852558340461</v>
      </c>
      <c r="C63">
        <f>C62+(MAX(A2:A101)-MIN(A2:A101))/60</f>
        <v>2.4313033102239969</v>
      </c>
      <c r="D63">
        <f t="shared" si="1"/>
        <v>0.18161274548998785</v>
      </c>
    </row>
    <row r="64" spans="1:4">
      <c r="A64">
        <v>1.7234162564984929</v>
      </c>
      <c r="C64">
        <f>C63+(MAX(A2:A101)-MIN(A2:A101))/60</f>
        <v>2.4471864281756166</v>
      </c>
      <c r="D64">
        <f t="shared" si="1"/>
        <v>0.15572536281011384</v>
      </c>
    </row>
    <row r="65" spans="1:4">
      <c r="A65">
        <v>1.7009483439798321</v>
      </c>
      <c r="C65">
        <f>C64+(MAX(A2:A101)-MIN(A2:A101))/60</f>
        <v>2.4630695461272363</v>
      </c>
      <c r="D65">
        <f t="shared" si="1"/>
        <v>0.13286009165567755</v>
      </c>
    </row>
  </sheetData>
  <mergeCells count="1">
    <mergeCell ref="I11:J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Blank Template</vt:lpstr>
      <vt:lpstr>Completed Example</vt:lpstr>
      <vt:lpstr>LIVE_Capability_Excel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Assume respawn</cp:lastModifiedBy>
  <dcterms:created xsi:type="dcterms:W3CDTF">2026-03-30T23:57:09Z</dcterms:created>
  <dcterms:modified xsi:type="dcterms:W3CDTF">2026-04-04T20:50:54Z</dcterms:modified>
</cp:coreProperties>
</file>